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2120" windowHeight="6360" firstSheet="5" activeTab="5"/>
  </bookViews>
  <sheets>
    <sheet name="2016 - 1 группа" sheetId="9" r:id="rId1"/>
    <sheet name="1 группа" sheetId="3" r:id="rId2"/>
    <sheet name="2013-2014" sheetId="4" r:id="rId3"/>
    <sheet name="2013-2014 (2)" sheetId="5" r:id="rId4"/>
    <sheet name="2015-2016" sheetId="6" r:id="rId5"/>
    <sheet name="2018-2021" sheetId="10" r:id="rId6"/>
    <sheet name="2019-2022" sheetId="11" r:id="rId7"/>
  </sheets>
  <calcPr calcId="125725"/>
</workbook>
</file>

<file path=xl/calcChain.xml><?xml version="1.0" encoding="utf-8"?>
<calcChain xmlns="http://schemas.openxmlformats.org/spreadsheetml/2006/main">
  <c r="K25" i="11"/>
  <c r="I8" i="3"/>
  <c r="H8"/>
  <c r="G8"/>
  <c r="F8"/>
  <c r="F23"/>
  <c r="G23"/>
  <c r="I23"/>
  <c r="E17"/>
  <c r="K7" i="11"/>
  <c r="D48"/>
  <c r="D47"/>
  <c r="N46"/>
  <c r="M46"/>
  <c r="L46"/>
  <c r="K46"/>
  <c r="J46"/>
  <c r="I46"/>
  <c r="H46"/>
  <c r="G46"/>
  <c r="F46"/>
  <c r="E46"/>
  <c r="D45"/>
  <c r="D44" s="1"/>
  <c r="N44"/>
  <c r="M44"/>
  <c r="L44"/>
  <c r="K44"/>
  <c r="J44"/>
  <c r="I44"/>
  <c r="H44"/>
  <c r="G44"/>
  <c r="F44"/>
  <c r="E44"/>
  <c r="D40"/>
  <c r="D39"/>
  <c r="N38"/>
  <c r="M38"/>
  <c r="L38"/>
  <c r="K38"/>
  <c r="J38"/>
  <c r="I38"/>
  <c r="H38"/>
  <c r="G38"/>
  <c r="F38"/>
  <c r="E38"/>
  <c r="N37"/>
  <c r="D34"/>
  <c r="D33"/>
  <c r="D32"/>
  <c r="N31"/>
  <c r="M31"/>
  <c r="L31"/>
  <c r="K31"/>
  <c r="J31"/>
  <c r="I31"/>
  <c r="H31"/>
  <c r="G31"/>
  <c r="F31"/>
  <c r="E31"/>
  <c r="N25"/>
  <c r="L25"/>
  <c r="J25"/>
  <c r="I25"/>
  <c r="H25"/>
  <c r="G25"/>
  <c r="F25"/>
  <c r="D25"/>
  <c r="N20"/>
  <c r="M20"/>
  <c r="L20"/>
  <c r="K20"/>
  <c r="J20"/>
  <c r="I20"/>
  <c r="H20"/>
  <c r="G20"/>
  <c r="F20"/>
  <c r="D20"/>
  <c r="J16"/>
  <c r="J7" s="1"/>
  <c r="J6" s="1"/>
  <c r="I16"/>
  <c r="I7" s="1"/>
  <c r="I6" s="1"/>
  <c r="H16"/>
  <c r="H7" s="1"/>
  <c r="G16"/>
  <c r="G7" s="1"/>
  <c r="G6" s="1"/>
  <c r="F16"/>
  <c r="F7" s="1"/>
  <c r="D16"/>
  <c r="D7" s="1"/>
  <c r="D6" s="1"/>
  <c r="N7"/>
  <c r="M7"/>
  <c r="L7"/>
  <c r="L6" s="1"/>
  <c r="D26" i="10"/>
  <c r="D21"/>
  <c r="D17"/>
  <c r="D8" s="1"/>
  <c r="D48"/>
  <c r="D47"/>
  <c r="O46"/>
  <c r="N46"/>
  <c r="L46"/>
  <c r="K46"/>
  <c r="J46"/>
  <c r="I46"/>
  <c r="H46"/>
  <c r="G46"/>
  <c r="F46"/>
  <c r="E46"/>
  <c r="D45"/>
  <c r="D44" s="1"/>
  <c r="O44"/>
  <c r="N44"/>
  <c r="L44"/>
  <c r="K44"/>
  <c r="J44"/>
  <c r="I44"/>
  <c r="H44"/>
  <c r="G44"/>
  <c r="F44"/>
  <c r="E44"/>
  <c r="D40"/>
  <c r="D39"/>
  <c r="O38"/>
  <c r="N38"/>
  <c r="L38"/>
  <c r="K38"/>
  <c r="J38"/>
  <c r="I38"/>
  <c r="H38"/>
  <c r="G38"/>
  <c r="F38"/>
  <c r="E38"/>
  <c r="O36"/>
  <c r="D33"/>
  <c r="D32"/>
  <c r="D31"/>
  <c r="O30"/>
  <c r="N30"/>
  <c r="M30"/>
  <c r="L30"/>
  <c r="K30"/>
  <c r="J30"/>
  <c r="I30"/>
  <c r="H30"/>
  <c r="G30"/>
  <c r="F30"/>
  <c r="E30"/>
  <c r="O26"/>
  <c r="N26"/>
  <c r="M26"/>
  <c r="L26"/>
  <c r="K26"/>
  <c r="J26"/>
  <c r="I26"/>
  <c r="H26"/>
  <c r="G26"/>
  <c r="F26"/>
  <c r="O21"/>
  <c r="N21"/>
  <c r="L21"/>
  <c r="K21"/>
  <c r="J21"/>
  <c r="I21"/>
  <c r="H21"/>
  <c r="G21"/>
  <c r="F21"/>
  <c r="J17"/>
  <c r="J8" s="1"/>
  <c r="I17"/>
  <c r="I8" s="1"/>
  <c r="H17"/>
  <c r="H8" s="1"/>
  <c r="G17"/>
  <c r="G8" s="1"/>
  <c r="F17"/>
  <c r="F8" s="1"/>
  <c r="O8"/>
  <c r="O7" s="1"/>
  <c r="N8"/>
  <c r="N7" s="1"/>
  <c r="L8"/>
  <c r="K8"/>
  <c r="E16" i="9"/>
  <c r="D27"/>
  <c r="D26"/>
  <c r="J25"/>
  <c r="I25"/>
  <c r="H25"/>
  <c r="G25"/>
  <c r="F25"/>
  <c r="E25"/>
  <c r="D25"/>
  <c r="D23"/>
  <c r="D22" s="1"/>
  <c r="J22"/>
  <c r="I22"/>
  <c r="H22"/>
  <c r="G22"/>
  <c r="F22"/>
  <c r="E22"/>
  <c r="D18"/>
  <c r="D17"/>
  <c r="J16"/>
  <c r="J15" s="1"/>
  <c r="J14" s="1"/>
  <c r="I16"/>
  <c r="H16"/>
  <c r="G16"/>
  <c r="F16"/>
  <c r="F15" s="1"/>
  <c r="F14" s="1"/>
  <c r="D16"/>
  <c r="I15"/>
  <c r="E15"/>
  <c r="E14" s="1"/>
  <c r="I14"/>
  <c r="D10"/>
  <c r="D9"/>
  <c r="D8" s="1"/>
  <c r="J8"/>
  <c r="I8"/>
  <c r="I30" s="1"/>
  <c r="H8"/>
  <c r="G8"/>
  <c r="F8"/>
  <c r="E8"/>
  <c r="L37" i="10" l="1"/>
  <c r="H37"/>
  <c r="H36" s="1"/>
  <c r="L36"/>
  <c r="L29" s="1"/>
  <c r="D46"/>
  <c r="D7"/>
  <c r="F7"/>
  <c r="J7"/>
  <c r="O29"/>
  <c r="O51" s="1"/>
  <c r="D30"/>
  <c r="E37"/>
  <c r="E36" s="1"/>
  <c r="G37"/>
  <c r="G36" s="1"/>
  <c r="I37"/>
  <c r="I36" s="1"/>
  <c r="K37"/>
  <c r="K36" s="1"/>
  <c r="H6" i="11"/>
  <c r="M6"/>
  <c r="F6"/>
  <c r="F37"/>
  <c r="F36" s="1"/>
  <c r="F30" s="1"/>
  <c r="H37"/>
  <c r="H36" s="1"/>
  <c r="J37"/>
  <c r="J36" s="1"/>
  <c r="J30" s="1"/>
  <c r="J51" s="1"/>
  <c r="L37"/>
  <c r="D46"/>
  <c r="K6"/>
  <c r="D31"/>
  <c r="M36"/>
  <c r="M30" s="1"/>
  <c r="N6"/>
  <c r="E37"/>
  <c r="E36" s="1"/>
  <c r="E30" s="1"/>
  <c r="E51" s="1"/>
  <c r="G37"/>
  <c r="G36" s="1"/>
  <c r="G30" s="1"/>
  <c r="G51" s="1"/>
  <c r="I37"/>
  <c r="I36" s="1"/>
  <c r="I30" s="1"/>
  <c r="I51" s="1"/>
  <c r="K37"/>
  <c r="K36" s="1"/>
  <c r="K30" s="1"/>
  <c r="M37"/>
  <c r="D38"/>
  <c r="D37" s="1"/>
  <c r="D36" s="1"/>
  <c r="D30" s="1"/>
  <c r="D51" s="1"/>
  <c r="L36"/>
  <c r="L30" s="1"/>
  <c r="L51" s="1"/>
  <c r="N36"/>
  <c r="N30" s="1"/>
  <c r="N51" s="1"/>
  <c r="H30"/>
  <c r="N37" i="10"/>
  <c r="D38"/>
  <c r="D37" s="1"/>
  <c r="D36" s="1"/>
  <c r="L7"/>
  <c r="G7"/>
  <c r="I7"/>
  <c r="K7"/>
  <c r="F37"/>
  <c r="F36" s="1"/>
  <c r="F29" s="1"/>
  <c r="J37"/>
  <c r="J36" s="1"/>
  <c r="J29" s="1"/>
  <c r="J51" s="1"/>
  <c r="O37"/>
  <c r="H7"/>
  <c r="E29"/>
  <c r="E51" s="1"/>
  <c r="G29"/>
  <c r="I29"/>
  <c r="K29"/>
  <c r="H29"/>
  <c r="H51" s="1"/>
  <c r="N36"/>
  <c r="N29" s="1"/>
  <c r="N51" s="1"/>
  <c r="G15" i="9"/>
  <c r="G14" s="1"/>
  <c r="H15"/>
  <c r="H14" s="1"/>
  <c r="E30"/>
  <c r="J30"/>
  <c r="G30"/>
  <c r="H30"/>
  <c r="F30"/>
  <c r="D15"/>
  <c r="D14" s="1"/>
  <c r="D30" s="1"/>
  <c r="I51" i="10" l="1"/>
  <c r="F51"/>
  <c r="L51"/>
  <c r="D29"/>
  <c r="D51" s="1"/>
  <c r="G51"/>
  <c r="H51" i="11"/>
  <c r="M52"/>
  <c r="F51"/>
  <c r="I52"/>
  <c r="N52" i="10"/>
  <c r="I52"/>
  <c r="D27" i="3" l="1"/>
  <c r="D26"/>
  <c r="J25"/>
  <c r="I25"/>
  <c r="H25"/>
  <c r="G25"/>
  <c r="F25"/>
  <c r="E25"/>
  <c r="J23"/>
  <c r="H23"/>
  <c r="E16"/>
  <c r="E15" s="1"/>
  <c r="J17"/>
  <c r="I17"/>
  <c r="H17"/>
  <c r="G17"/>
  <c r="G16" s="1"/>
  <c r="G15" s="1"/>
  <c r="F17"/>
  <c r="D11"/>
  <c r="D10"/>
  <c r="D9"/>
  <c r="J8"/>
  <c r="E8"/>
  <c r="H16" l="1"/>
  <c r="H15" s="1"/>
  <c r="H30" s="1"/>
  <c r="F16"/>
  <c r="F15" s="1"/>
  <c r="F30" s="1"/>
  <c r="I16"/>
  <c r="I15" s="1"/>
  <c r="I30" s="1"/>
  <c r="D8"/>
  <c r="D17"/>
  <c r="D25"/>
  <c r="E30"/>
  <c r="G30"/>
  <c r="J16"/>
  <c r="J15" s="1"/>
  <c r="J30" s="1"/>
  <c r="D16" l="1"/>
  <c r="D15" s="1"/>
  <c r="D30" s="1"/>
  <c r="N42" i="6"/>
  <c r="M42"/>
  <c r="L42"/>
  <c r="K42"/>
  <c r="J42"/>
  <c r="I42"/>
  <c r="G42"/>
  <c r="F42"/>
  <c r="E42"/>
  <c r="D42"/>
  <c r="N34"/>
  <c r="M34"/>
  <c r="L34"/>
  <c r="K34"/>
  <c r="J34"/>
  <c r="I34"/>
  <c r="H34"/>
  <c r="G34"/>
  <c r="F34"/>
  <c r="E34"/>
  <c r="D34"/>
  <c r="N26"/>
  <c r="M26"/>
  <c r="L26"/>
  <c r="K26"/>
  <c r="J26"/>
  <c r="I26"/>
  <c r="H26"/>
  <c r="G26"/>
  <c r="F26"/>
  <c r="E26"/>
  <c r="D26"/>
  <c r="K23"/>
  <c r="J23"/>
  <c r="I23"/>
  <c r="H23"/>
  <c r="G23"/>
  <c r="F23"/>
  <c r="E23"/>
  <c r="D23"/>
  <c r="N19"/>
  <c r="M19"/>
  <c r="L19"/>
  <c r="K19"/>
  <c r="J19"/>
  <c r="I19"/>
  <c r="H19"/>
  <c r="G19"/>
  <c r="F19"/>
  <c r="E19"/>
  <c r="D19"/>
  <c r="N8"/>
  <c r="M8"/>
  <c r="L8"/>
  <c r="K8"/>
  <c r="J8"/>
  <c r="I8"/>
  <c r="H8"/>
  <c r="G8"/>
  <c r="F8"/>
  <c r="E8"/>
  <c r="D8"/>
  <c r="N7"/>
  <c r="M7"/>
  <c r="L7"/>
  <c r="K7"/>
  <c r="J7"/>
  <c r="I7"/>
  <c r="H7"/>
  <c r="G7"/>
  <c r="F7"/>
  <c r="E7"/>
  <c r="D7"/>
  <c r="N6"/>
  <c r="M6"/>
  <c r="L6"/>
  <c r="K6"/>
  <c r="J6"/>
  <c r="I6"/>
  <c r="H6"/>
  <c r="G6"/>
  <c r="F6"/>
  <c r="E6"/>
  <c r="D6"/>
  <c r="D45" l="1"/>
  <c r="D48" s="1"/>
  <c r="F45"/>
  <c r="F48" s="1"/>
  <c r="I45"/>
  <c r="I48" s="1"/>
  <c r="K45"/>
  <c r="K48" s="1"/>
  <c r="M45"/>
  <c r="M48" s="1"/>
  <c r="H45"/>
  <c r="H48" s="1"/>
  <c r="E45"/>
  <c r="E48" s="1"/>
  <c r="G45"/>
  <c r="G48" s="1"/>
  <c r="J45"/>
  <c r="J48" s="1"/>
  <c r="L45"/>
  <c r="L48" s="1"/>
  <c r="N45"/>
  <c r="N48" s="1"/>
  <c r="N42" i="5"/>
  <c r="M42"/>
  <c r="L42"/>
  <c r="K42"/>
  <c r="J42"/>
  <c r="I42"/>
  <c r="G42"/>
  <c r="F42"/>
  <c r="E42"/>
  <c r="D42"/>
  <c r="N34"/>
  <c r="M34"/>
  <c r="L34"/>
  <c r="K34"/>
  <c r="J34"/>
  <c r="I34"/>
  <c r="H34"/>
  <c r="G34"/>
  <c r="F34"/>
  <c r="E34"/>
  <c r="D34"/>
  <c r="N26"/>
  <c r="M26"/>
  <c r="L26"/>
  <c r="K26"/>
  <c r="J26"/>
  <c r="I26"/>
  <c r="H26"/>
  <c r="G26"/>
  <c r="F26"/>
  <c r="E26"/>
  <c r="D26"/>
  <c r="K23"/>
  <c r="K19" s="1"/>
  <c r="J23"/>
  <c r="I23"/>
  <c r="H23"/>
  <c r="G23"/>
  <c r="F23"/>
  <c r="E23"/>
  <c r="D23"/>
  <c r="N19"/>
  <c r="M19"/>
  <c r="L19"/>
  <c r="J19"/>
  <c r="I19"/>
  <c r="H19"/>
  <c r="G19"/>
  <c r="F19"/>
  <c r="E19"/>
  <c r="D19"/>
  <c r="N8"/>
  <c r="M8"/>
  <c r="M7" s="1"/>
  <c r="L8"/>
  <c r="K8"/>
  <c r="J8"/>
  <c r="I8"/>
  <c r="I7" s="1"/>
  <c r="H8"/>
  <c r="G8"/>
  <c r="G7" s="1"/>
  <c r="F8"/>
  <c r="E8"/>
  <c r="E7" s="1"/>
  <c r="D8"/>
  <c r="N7"/>
  <c r="L7"/>
  <c r="F7"/>
  <c r="D7"/>
  <c r="I6"/>
  <c r="K42" i="4"/>
  <c r="N42"/>
  <c r="M42"/>
  <c r="L42"/>
  <c r="J42"/>
  <c r="I42"/>
  <c r="G42"/>
  <c r="F42"/>
  <c r="E42"/>
  <c r="D42"/>
  <c r="N34"/>
  <c r="M34"/>
  <c r="L34"/>
  <c r="K34"/>
  <c r="J34"/>
  <c r="I34"/>
  <c r="H34"/>
  <c r="G34"/>
  <c r="F34"/>
  <c r="E34"/>
  <c r="D34"/>
  <c r="N26"/>
  <c r="M26"/>
  <c r="L26"/>
  <c r="K26"/>
  <c r="J26"/>
  <c r="I26"/>
  <c r="H26"/>
  <c r="G26"/>
  <c r="F26"/>
  <c r="E26"/>
  <c r="D26"/>
  <c r="K23"/>
  <c r="J23"/>
  <c r="J19" s="1"/>
  <c r="I23"/>
  <c r="H23"/>
  <c r="H19" s="1"/>
  <c r="G23"/>
  <c r="F23"/>
  <c r="F19" s="1"/>
  <c r="E23"/>
  <c r="D23"/>
  <c r="D19" s="1"/>
  <c r="N19"/>
  <c r="M19"/>
  <c r="L19"/>
  <c r="K19"/>
  <c r="I19"/>
  <c r="G19"/>
  <c r="E19"/>
  <c r="N8"/>
  <c r="N7" s="1"/>
  <c r="M8"/>
  <c r="L8"/>
  <c r="L7" s="1"/>
  <c r="K8"/>
  <c r="J8"/>
  <c r="J7" s="1"/>
  <c r="I8"/>
  <c r="H8"/>
  <c r="H7" s="1"/>
  <c r="G8"/>
  <c r="F8"/>
  <c r="F7" s="1"/>
  <c r="E8"/>
  <c r="D8"/>
  <c r="D7" s="1"/>
  <c r="K7"/>
  <c r="I7"/>
  <c r="G7"/>
  <c r="E7"/>
  <c r="M6"/>
  <c r="E6" i="5" l="1"/>
  <c r="G6" i="4"/>
  <c r="M7"/>
  <c r="F6" i="5"/>
  <c r="J7"/>
  <c r="M45"/>
  <c r="M48" s="1"/>
  <c r="M6"/>
  <c r="H7"/>
  <c r="J6"/>
  <c r="K7"/>
  <c r="E45"/>
  <c r="E48" s="1"/>
  <c r="N6"/>
  <c r="L6"/>
  <c r="D6"/>
  <c r="K6"/>
  <c r="H45"/>
  <c r="H48" s="1"/>
  <c r="G6"/>
  <c r="I45"/>
  <c r="I48" s="1"/>
  <c r="J45"/>
  <c r="J48" s="1"/>
  <c r="K45"/>
  <c r="K48" s="1"/>
  <c r="H6"/>
  <c r="F45"/>
  <c r="F48" s="1"/>
  <c r="G45"/>
  <c r="G48" s="1"/>
  <c r="N45"/>
  <c r="N48" s="1"/>
  <c r="L45"/>
  <c r="L48" s="1"/>
  <c r="D45"/>
  <c r="D48" s="1"/>
  <c r="M45" i="4"/>
  <c r="M48" s="1"/>
  <c r="K6"/>
  <c r="I6"/>
  <c r="L6"/>
  <c r="N6"/>
  <c r="E6"/>
  <c r="N45"/>
  <c r="N48" s="1"/>
  <c r="L45"/>
  <c r="L48" s="1"/>
  <c r="K45"/>
  <c r="K48" s="1"/>
  <c r="J6"/>
  <c r="I45"/>
  <c r="I48" s="1"/>
  <c r="H6"/>
  <c r="G45"/>
  <c r="G48" s="1"/>
  <c r="F6"/>
  <c r="D6"/>
  <c r="E45"/>
  <c r="E48" s="1"/>
  <c r="D45"/>
  <c r="D48" s="1"/>
  <c r="F45"/>
  <c r="F48" s="1"/>
  <c r="H45"/>
  <c r="H48" s="1"/>
  <c r="J45"/>
  <c r="J48" s="1"/>
</calcChain>
</file>

<file path=xl/sharedStrings.xml><?xml version="1.0" encoding="utf-8"?>
<sst xmlns="http://schemas.openxmlformats.org/spreadsheetml/2006/main" count="893" uniqueCount="259">
  <si>
    <t>№ п/п</t>
  </si>
  <si>
    <t>Всего часов</t>
  </si>
  <si>
    <t>ЛПЗ</t>
  </si>
  <si>
    <t>Полугодия</t>
  </si>
  <si>
    <t>I</t>
  </si>
  <si>
    <t>II</t>
  </si>
  <si>
    <t>Материаловедение</t>
  </si>
  <si>
    <t>Охрана труда</t>
  </si>
  <si>
    <t>Итого</t>
  </si>
  <si>
    <t>Консультации</t>
  </si>
  <si>
    <t xml:space="preserve">Экзамены </t>
  </si>
  <si>
    <t>Б. ФАКУЛЬТАТИВНЫЕ ЗАНЯТИЯ</t>
  </si>
  <si>
    <t>ЗОЖ</t>
  </si>
  <si>
    <t>Физическая культура</t>
  </si>
  <si>
    <t>Экзамены по полугодиям</t>
  </si>
  <si>
    <t xml:space="preserve">Циклы, курсы, предметы. </t>
  </si>
  <si>
    <t>ИТОГО</t>
  </si>
  <si>
    <t>График учебного процесса</t>
  </si>
  <si>
    <t>Примечание:</t>
  </si>
  <si>
    <t>Безопасность жизнедеятельности</t>
  </si>
  <si>
    <t>Учебная практика</t>
  </si>
  <si>
    <t>всего часов</t>
  </si>
  <si>
    <t xml:space="preserve"> ОБЯЗАТЕЛЬНОЕ ОБУЧЕНИЕ</t>
  </si>
  <si>
    <r>
      <t>1.</t>
    </r>
    <r>
      <rPr>
        <b/>
        <sz val="7"/>
        <color indexed="8"/>
        <rFont val="Times New Roman"/>
        <family val="1"/>
        <charset val="204"/>
      </rPr>
      <t> </t>
    </r>
    <r>
      <rPr>
        <b/>
        <sz val="12"/>
        <color indexed="8"/>
        <rFont val="Times New Roman"/>
        <family val="1"/>
        <charset val="204"/>
      </rPr>
      <t>Общеобразовательная подготовка</t>
    </r>
  </si>
  <si>
    <t>1.1</t>
  </si>
  <si>
    <t>Базовые предметы</t>
  </si>
  <si>
    <t>ФЕДЕРАЛЬНЫЙ КОМПОНЕНТ</t>
  </si>
  <si>
    <t>1.1.1</t>
  </si>
  <si>
    <t xml:space="preserve">Русский язык </t>
  </si>
  <si>
    <t>1.1.2</t>
  </si>
  <si>
    <t>Литература</t>
  </si>
  <si>
    <t>1.1.3</t>
  </si>
  <si>
    <t xml:space="preserve">Иностраный язык </t>
  </si>
  <si>
    <t>1.1.4</t>
  </si>
  <si>
    <t>История</t>
  </si>
  <si>
    <t>1.1.5</t>
  </si>
  <si>
    <t xml:space="preserve">Обществознание(экономика и право) </t>
  </si>
  <si>
    <t>1.1.6</t>
  </si>
  <si>
    <t xml:space="preserve">Химия </t>
  </si>
  <si>
    <t>1.1.7</t>
  </si>
  <si>
    <t xml:space="preserve">Биология </t>
  </si>
  <si>
    <t>1.1.8</t>
  </si>
  <si>
    <t xml:space="preserve"> </t>
  </si>
  <si>
    <t>1.1.9</t>
  </si>
  <si>
    <t>ОБЖ</t>
  </si>
  <si>
    <t>1.2.</t>
  </si>
  <si>
    <t>Профильные предметы</t>
  </si>
  <si>
    <t>1.2.3.</t>
  </si>
  <si>
    <t>Математика</t>
  </si>
  <si>
    <t>1.2.4.</t>
  </si>
  <si>
    <t>Физика</t>
  </si>
  <si>
    <t>1.2.5</t>
  </si>
  <si>
    <t>Информатика и ИКТ</t>
  </si>
  <si>
    <t>РЕГИОНАЛЬНЫЙ КОМПОНЕНТ</t>
  </si>
  <si>
    <t>1.2.6.</t>
  </si>
  <si>
    <t>Башкирский язык</t>
  </si>
  <si>
    <t>1.2.7.</t>
  </si>
  <si>
    <t>Культура Башкортостана</t>
  </si>
  <si>
    <r>
      <t>2.</t>
    </r>
    <r>
      <rPr>
        <b/>
        <sz val="7"/>
        <color indexed="8"/>
        <rFont val="Times New Roman"/>
        <family val="1"/>
        <charset val="204"/>
      </rPr>
      <t xml:space="preserve">      </t>
    </r>
    <r>
      <rPr>
        <b/>
        <sz val="12"/>
        <color indexed="8"/>
        <rFont val="Times New Roman"/>
        <family val="1"/>
        <charset val="204"/>
      </rPr>
      <t>Профессиональная подготовка</t>
    </r>
  </si>
  <si>
    <t>2.1.1.</t>
  </si>
  <si>
    <t>2.1.2.</t>
  </si>
  <si>
    <t>2.1.3.</t>
  </si>
  <si>
    <t>2.1.4.</t>
  </si>
  <si>
    <t>2.1.5.</t>
  </si>
  <si>
    <t>2.1.6.</t>
  </si>
  <si>
    <t>2.1.7.</t>
  </si>
  <si>
    <t>3.</t>
  </si>
  <si>
    <t xml:space="preserve">Профессиональный модуль </t>
  </si>
  <si>
    <t>МП 01</t>
  </si>
  <si>
    <t>МП. 02</t>
  </si>
  <si>
    <t>ПМ .03</t>
  </si>
  <si>
    <t>00</t>
  </si>
  <si>
    <t xml:space="preserve">Учебная и производственная практика </t>
  </si>
  <si>
    <t>Производственная практика</t>
  </si>
  <si>
    <r>
      <rPr>
        <b/>
        <sz val="12"/>
        <color indexed="8"/>
        <rFont val="Times New Roman"/>
        <family val="1"/>
        <charset val="204"/>
      </rPr>
      <t>Итого</t>
    </r>
    <r>
      <rPr>
        <sz val="12"/>
        <color indexed="8"/>
        <rFont val="Times New Roman"/>
        <family val="1"/>
        <charset val="204"/>
      </rPr>
      <t>:</t>
    </r>
  </si>
  <si>
    <t>2.В конце второго курса проводится экзамены по русскому языку и литературе, математике, физике.                         3. Экзамен по вождению в ГИБДД проводится за счет часов, отведенных на вождение.</t>
  </si>
  <si>
    <t>4. За счет консультации  на втором курсе проводятся учебные сборы в количестве 35 часов.</t>
  </si>
  <si>
    <t>5. За счет консультации отведено 50 часов на выполнение письменных экзаменационных работ.</t>
  </si>
  <si>
    <t>Заместитель директора                                      Ф.М. Габидуллин</t>
  </si>
  <si>
    <t>Моя профессия "Пахарь"</t>
  </si>
  <si>
    <t>Культура речи современного профессионала</t>
  </si>
  <si>
    <t>Точные науки в профессии</t>
  </si>
  <si>
    <t>Семья в современном обществе</t>
  </si>
  <si>
    <t>ОП01.Электротехника</t>
  </si>
  <si>
    <t xml:space="preserve">ОП 02.Охрана труда </t>
  </si>
  <si>
    <t>ОП.03. Материаловедение</t>
  </si>
  <si>
    <t>ОП.04. Безопасность жизнедеятельности</t>
  </si>
  <si>
    <t>МДК.01.01.Слесарное дело и технические измерения</t>
  </si>
  <si>
    <t>МП. 01</t>
  </si>
  <si>
    <t>МДК.01.02. Устройство, техническое обслуживание и ремонт автомобилей</t>
  </si>
  <si>
    <t>МДК.02.01. Теоретическая подготовка водителей автомобилей категорий "ВС"</t>
  </si>
  <si>
    <t>МДК 03.01. Оборудование и эксплуатация заправочных станций</t>
  </si>
  <si>
    <t>МДК 03.02. Организация транспортировки, приема, хранения и тпуска нефтепродукта</t>
  </si>
  <si>
    <t>МДК 03.02. Организация транспортировки, приема, хранения и отпуска нефтепродукта</t>
  </si>
  <si>
    <t>1. Сверх учебного плана отводится 60 часов на вождение автомобилей категории "С",50 часов на вождение автомобилей категории "В" которые проводятся индивидуально с каждым обучающимся в дни теоретических занятий, выполняемое во внеурочное время.</t>
  </si>
  <si>
    <t xml:space="preserve">Индекс  </t>
  </si>
  <si>
    <t xml:space="preserve">Наименование циклов, дисциплин, профессиональных  модулей, МДК, практик </t>
  </si>
  <si>
    <t>Формы промежуточных аттистаций</t>
  </si>
  <si>
    <t xml:space="preserve">Учебная нагрузка обучающихся (час.) </t>
  </si>
  <si>
    <t xml:space="preserve">Распределение обязательной нагрузки по курсам и семестрам (час.) </t>
  </si>
  <si>
    <t>Максимальная</t>
  </si>
  <si>
    <t>Самостоятельная работа</t>
  </si>
  <si>
    <t>Обязательная аудиторная</t>
  </si>
  <si>
    <t>1 курс</t>
  </si>
  <si>
    <t>2 курс</t>
  </si>
  <si>
    <t>3 курс</t>
  </si>
  <si>
    <t>Всего занятий</t>
  </si>
  <si>
    <t>в том числе</t>
  </si>
  <si>
    <t>1 семестр</t>
  </si>
  <si>
    <t>2семестр</t>
  </si>
  <si>
    <t>3 семестр</t>
  </si>
  <si>
    <t>4 семестр</t>
  </si>
  <si>
    <t>5 семестр</t>
  </si>
  <si>
    <t>6 семестр</t>
  </si>
  <si>
    <t>Лекций уроков</t>
  </si>
  <si>
    <t>Практических и лабораторных занятий</t>
  </si>
  <si>
    <t xml:space="preserve">нед. </t>
  </si>
  <si>
    <t xml:space="preserve">Общеобразовательный цикл </t>
  </si>
  <si>
    <t>ОУДБ</t>
  </si>
  <si>
    <t>Базовые общеобразовательные  учебные дисциплины</t>
  </si>
  <si>
    <t>Э-2</t>
  </si>
  <si>
    <t xml:space="preserve">ОУД.02 </t>
  </si>
  <si>
    <t xml:space="preserve">Иностранный язык </t>
  </si>
  <si>
    <t>ДЗ</t>
  </si>
  <si>
    <t xml:space="preserve">ОУД.03 </t>
  </si>
  <si>
    <t xml:space="preserve">ОУД.04 </t>
  </si>
  <si>
    <t xml:space="preserve">ОУД.05 </t>
  </si>
  <si>
    <t>ОУД.06</t>
  </si>
  <si>
    <t>Обществознание (включая экономику и право)</t>
  </si>
  <si>
    <t>ОУД.07</t>
  </si>
  <si>
    <t xml:space="preserve">Естествознание </t>
  </si>
  <si>
    <t>Химия</t>
  </si>
  <si>
    <t>Биология с основами экологии</t>
  </si>
  <si>
    <t>География</t>
  </si>
  <si>
    <t>ОУДП</t>
  </si>
  <si>
    <t>Профильные общеобразова- тельные учебные дисциплины</t>
  </si>
  <si>
    <t>ОУДД</t>
  </si>
  <si>
    <t>Дополнительные  общеобразовательные  учебные дисциплины</t>
  </si>
  <si>
    <t xml:space="preserve">Обязательная часть цикловППКРС и раздел «Физическая культура»  </t>
  </si>
  <si>
    <t>ОП.00</t>
  </si>
  <si>
    <t xml:space="preserve">Общепрофессиональный цикл, включая вариативную часть </t>
  </si>
  <si>
    <t>ОП.01</t>
  </si>
  <si>
    <t>ОП.02</t>
  </si>
  <si>
    <t>ОП.03</t>
  </si>
  <si>
    <t>ОП.04</t>
  </si>
  <si>
    <t>Э-3</t>
  </si>
  <si>
    <t xml:space="preserve">П.00 </t>
  </si>
  <si>
    <r>
      <t>Профессиональный цикл, включая вариативную часть</t>
    </r>
    <r>
      <rPr>
        <sz val="9"/>
        <color indexed="8"/>
        <rFont val="Times New Roman"/>
        <family val="1"/>
        <charset val="204"/>
      </rPr>
      <t xml:space="preserve"> </t>
    </r>
  </si>
  <si>
    <t xml:space="preserve">ПМ.00 </t>
  </si>
  <si>
    <t>Профессиональные модули</t>
  </si>
  <si>
    <t xml:space="preserve">ПМ.01 </t>
  </si>
  <si>
    <t>МДК 01.01</t>
  </si>
  <si>
    <t>МДК 01.02</t>
  </si>
  <si>
    <r>
      <t>Э</t>
    </r>
    <r>
      <rPr>
        <sz val="9"/>
        <color indexed="8"/>
        <rFont val="Times New Roman"/>
        <family val="1"/>
        <charset val="204"/>
      </rPr>
      <t>-3</t>
    </r>
  </si>
  <si>
    <t>З</t>
  </si>
  <si>
    <t>УП 01.1</t>
  </si>
  <si>
    <t>УП 01.2</t>
  </si>
  <si>
    <t xml:space="preserve">ПП.01 </t>
  </si>
  <si>
    <t xml:space="preserve">ПМ.02 </t>
  </si>
  <si>
    <t>МДК 02.01</t>
  </si>
  <si>
    <t xml:space="preserve">УП 02 </t>
  </si>
  <si>
    <t xml:space="preserve">ПМ.03 </t>
  </si>
  <si>
    <t>МДК 03.01</t>
  </si>
  <si>
    <t>МДК 03.02</t>
  </si>
  <si>
    <t xml:space="preserve">УП.03 </t>
  </si>
  <si>
    <t xml:space="preserve">ТРАНСПОРТИРОВКА ГРУЗОВ И ПЕРЕВОЗКА ПАССАЖИРОВ </t>
  </si>
  <si>
    <t xml:space="preserve">ФК </t>
  </si>
  <si>
    <t xml:space="preserve">Физическая культура   </t>
  </si>
  <si>
    <t>Э*</t>
  </si>
  <si>
    <t xml:space="preserve">ВСЕГО: ППКРС, Обязательная часть циклов ППКРС и раздел «Физическая культура» </t>
  </si>
  <si>
    <t xml:space="preserve">ВСЕГО </t>
  </si>
  <si>
    <t xml:space="preserve">УП.00 </t>
  </si>
  <si>
    <t xml:space="preserve">Учебная практика (всего) </t>
  </si>
  <si>
    <t xml:space="preserve">ПП.00 </t>
  </si>
  <si>
    <t xml:space="preserve">Производственная практика(всего) </t>
  </si>
  <si>
    <t>ПА.00</t>
  </si>
  <si>
    <t xml:space="preserve"> Промежуточная аттестация    </t>
  </si>
  <si>
    <t>2 нед.</t>
  </si>
  <si>
    <t>1 нед.</t>
  </si>
  <si>
    <t xml:space="preserve">ГИА.00 </t>
  </si>
  <si>
    <r>
      <rPr>
        <b/>
        <sz val="9"/>
        <color theme="1"/>
        <rFont val="Times New Roman"/>
        <family val="1"/>
        <charset val="204"/>
      </rPr>
      <t>Государственная (итоговая)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Times New Roman"/>
        <family val="1"/>
        <charset val="204"/>
      </rPr>
      <t>аттестация</t>
    </r>
  </si>
  <si>
    <t xml:space="preserve">Дисциплин и МДК </t>
  </si>
  <si>
    <t xml:space="preserve">Учебной практики </t>
  </si>
  <si>
    <t xml:space="preserve">Производственной практики </t>
  </si>
  <si>
    <t>Зачётов</t>
  </si>
  <si>
    <t xml:space="preserve">Дифференцированных  зачётов </t>
  </si>
  <si>
    <t xml:space="preserve">Экзаменов </t>
  </si>
  <si>
    <t xml:space="preserve">Консультации: </t>
  </si>
  <si>
    <t xml:space="preserve">Подготовка письменной экзаменационной работы </t>
  </si>
  <si>
    <r>
      <rPr>
        <b/>
        <sz val="11"/>
        <color theme="1"/>
        <rFont val="Times New Roman"/>
        <family val="1"/>
        <charset val="204"/>
      </rPr>
      <t>ВСЕГО КОНСУЛЬТАЦИЙ:</t>
    </r>
    <r>
      <rPr>
        <sz val="11"/>
        <color theme="1"/>
        <rFont val="Times New Roman"/>
        <family val="1"/>
        <charset val="204"/>
      </rPr>
      <t xml:space="preserve"> </t>
    </r>
  </si>
  <si>
    <t xml:space="preserve">Условные обозначения: З – зачёт, ДЗ – дифференцированный зачёт, Э – экзамен;      </t>
  </si>
  <si>
    <t xml:space="preserve">* количество часов, отводимых на экзамен по учебной дисциплине физическая культура, входит в общую нагрузку по предмету     </t>
  </si>
  <si>
    <t xml:space="preserve">Электротехника </t>
  </si>
  <si>
    <t xml:space="preserve">ТЕХНИЧЕСКОЕ ОБСЛУЖИВАНИЕ И РЕМОНТ АВТОТРАНСПОРТА  </t>
  </si>
  <si>
    <t>Слесарное дело и технические измерения</t>
  </si>
  <si>
    <t>Устройство, техническое обслуживание и ремонт автомобилей</t>
  </si>
  <si>
    <t xml:space="preserve">Слесарное дело </t>
  </si>
  <si>
    <t>Техническое обслуживание и ремонт автомобилей</t>
  </si>
  <si>
    <t>Теоретическая подготовка водителей автомобилей категорий "B" и "C"</t>
  </si>
  <si>
    <t>ЗАПРАВКА ТРАНСПОРТНЫХ СРЕДСТВ ГОРЮЧИМИ И СМАЗОЧНЫМИ МАТЕРИАЛАМИ</t>
  </si>
  <si>
    <t xml:space="preserve"> Оборудование и эксплуатация заправочных станций</t>
  </si>
  <si>
    <t>Организация транспортировки, приема, хранения и отпуска нефтепродукта</t>
  </si>
  <si>
    <t>Заправка транспортных средств</t>
  </si>
  <si>
    <t>вождение автомобилей</t>
  </si>
  <si>
    <t xml:space="preserve">2.В конце второго курса проводится экзамены по русскому языку и литературе, математике, физике.                         </t>
  </si>
  <si>
    <t>3. Экзамен по вождению в ГИБДД проводится за счет часов, отведенных на вождение.</t>
  </si>
  <si>
    <t>Заместитель директора                                      Р.Р. Кагарманов</t>
  </si>
  <si>
    <t>1. Сверх учебного плана отводится 72 часа на вождение автомобилей категории "С", 26 часов на вождение автомобилей категории "В" которые проводятся индивидуально с каждым обучающимся в дни теоретических занятий, выполняемое во внеурочное время.</t>
  </si>
  <si>
    <t>МДК. 02.01Теоретическая подготовка водителей автомобилей категорий "B" и "C"</t>
  </si>
  <si>
    <t>МДК. 01.02Устройство, техническое обслуживание и ремонт автомобилей</t>
  </si>
  <si>
    <t>ПМ.03 Заправка транспортных средств горючими и смазочными материалами</t>
  </si>
  <si>
    <t>0/3/0</t>
  </si>
  <si>
    <t>0/4/0</t>
  </si>
  <si>
    <t>4/105</t>
  </si>
  <si>
    <t>5/9/5</t>
  </si>
  <si>
    <t>2/1/0</t>
  </si>
  <si>
    <r>
      <t>Профессиональный цикл, включая вариативную часть</t>
    </r>
    <r>
      <rPr>
        <sz val="12"/>
        <color indexed="8"/>
        <rFont val="Times New Roman"/>
        <family val="1"/>
        <charset val="204"/>
      </rPr>
      <t xml:space="preserve"> </t>
    </r>
  </si>
  <si>
    <t>Э</t>
  </si>
  <si>
    <t>2. Экзамен по вождению в ГИБДД проводится за счет часов, отведенных на вождение.</t>
  </si>
  <si>
    <t>3. За счет консультации отведено 50 часов на выполнение письменных экзаменационных работ.</t>
  </si>
  <si>
    <t>3 нед.</t>
  </si>
  <si>
    <t xml:space="preserve">Общепрофессиональный цикл </t>
  </si>
  <si>
    <t>5 нед.</t>
  </si>
  <si>
    <t>5/3/5</t>
  </si>
  <si>
    <t xml:space="preserve">ОУД.01 </t>
  </si>
  <si>
    <t xml:space="preserve">0/9/1 </t>
  </si>
  <si>
    <t xml:space="preserve">0/13/3 </t>
  </si>
  <si>
    <t>ОУД.08</t>
  </si>
  <si>
    <t>ОУД.09</t>
  </si>
  <si>
    <t>ОДП.01</t>
  </si>
  <si>
    <t>ОДП.02</t>
  </si>
  <si>
    <t>ОДП.03</t>
  </si>
  <si>
    <t>ОДД.01</t>
  </si>
  <si>
    <t>ОДД.02</t>
  </si>
  <si>
    <t>ОДД.03</t>
  </si>
  <si>
    <t>ОУД.10</t>
  </si>
  <si>
    <t>Индивидуальный учебный проект</t>
  </si>
  <si>
    <t xml:space="preserve">17 нед. </t>
  </si>
  <si>
    <t xml:space="preserve">23 нед. </t>
  </si>
  <si>
    <t xml:space="preserve">17  нед. </t>
  </si>
  <si>
    <t>1 сем.</t>
  </si>
  <si>
    <t>2 сем.</t>
  </si>
  <si>
    <t>3 сем.</t>
  </si>
  <si>
    <t>4 сем.</t>
  </si>
  <si>
    <t>5 сем.</t>
  </si>
  <si>
    <t>6 сем.</t>
  </si>
  <si>
    <t>Основы технического черчения</t>
  </si>
  <si>
    <t xml:space="preserve">22 нед. </t>
  </si>
  <si>
    <t xml:space="preserve">20 нед. </t>
  </si>
  <si>
    <t>2 семестр</t>
  </si>
  <si>
    <t xml:space="preserve"> Основы финансовой грамотности </t>
  </si>
  <si>
    <t>ОП.05</t>
  </si>
  <si>
    <t>Основы финансовой грамотности</t>
  </si>
  <si>
    <t>ОДД..03</t>
  </si>
  <si>
    <t xml:space="preserve">Родной язык и литература </t>
  </si>
  <si>
    <t>ОУД.11</t>
  </si>
  <si>
    <t>ОДП.04</t>
  </si>
  <si>
    <t>Астрономия</t>
  </si>
  <si>
    <t>Физика на производстве/ Основы финансовой грамотности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</si>
</sst>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1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2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 indent="5"/>
    </xf>
    <xf numFmtId="0" fontId="1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49" fontId="3" fillId="0" borderId="2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3" fillId="0" borderId="11" xfId="0" applyFont="1" applyBorder="1" applyAlignment="1">
      <alignment horizontal="left" vertical="top" wrapText="1" indent="5"/>
    </xf>
    <xf numFmtId="0" fontId="5" fillId="0" borderId="28" xfId="0" applyFont="1" applyBorder="1" applyAlignment="1">
      <alignment vertical="center" wrapText="1"/>
    </xf>
    <xf numFmtId="49" fontId="3" fillId="0" borderId="24" xfId="0" applyNumberFormat="1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top" wrapText="1" indent="5"/>
    </xf>
    <xf numFmtId="0" fontId="3" fillId="0" borderId="11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top" wrapText="1"/>
    </xf>
    <xf numFmtId="0" fontId="13" fillId="0" borderId="24" xfId="0" applyFont="1" applyBorder="1" applyAlignment="1">
      <alignment horizontal="left" vertical="top" wrapText="1" indent="5"/>
    </xf>
    <xf numFmtId="0" fontId="3" fillId="0" borderId="0" xfId="0" applyFont="1" applyAlignment="1">
      <alignment vertical="top" wrapText="1"/>
    </xf>
    <xf numFmtId="0" fontId="13" fillId="0" borderId="30" xfId="0" applyFont="1" applyBorder="1" applyAlignment="1">
      <alignment horizontal="left" vertical="top" wrapText="1" indent="5"/>
    </xf>
    <xf numFmtId="0" fontId="13" fillId="0" borderId="11" xfId="0" applyFont="1" applyBorder="1"/>
    <xf numFmtId="0" fontId="5" fillId="0" borderId="11" xfId="0" applyFont="1" applyBorder="1"/>
    <xf numFmtId="0" fontId="13" fillId="0" borderId="2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24" xfId="0" applyFont="1" applyBorder="1" applyAlignment="1">
      <alignment horizontal="left" vertical="top" wrapText="1" indent="6"/>
    </xf>
    <xf numFmtId="0" fontId="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13" fillId="0" borderId="0" xfId="0" applyFont="1" applyBorder="1" applyAlignment="1">
      <alignment horizontal="left" vertical="top" wrapText="1" indent="5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4" fillId="0" borderId="11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6" fillId="0" borderId="43" xfId="0" applyFont="1" applyBorder="1" applyAlignment="1"/>
    <xf numFmtId="0" fontId="18" fillId="0" borderId="44" xfId="0" applyFont="1" applyBorder="1"/>
    <xf numFmtId="0" fontId="18" fillId="0" borderId="45" xfId="0" applyFont="1" applyBorder="1"/>
    <xf numFmtId="0" fontId="16" fillId="0" borderId="47" xfId="0" applyFont="1" applyBorder="1"/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6" fillId="0" borderId="43" xfId="0" applyFont="1" applyBorder="1"/>
    <xf numFmtId="0" fontId="20" fillId="0" borderId="0" xfId="0" applyFont="1"/>
    <xf numFmtId="0" fontId="19" fillId="0" borderId="5" xfId="0" applyFont="1" applyBorder="1"/>
    <xf numFmtId="0" fontId="18" fillId="0" borderId="5" xfId="0" applyFont="1" applyBorder="1"/>
    <xf numFmtId="0" fontId="16" fillId="0" borderId="10" xfId="0" applyFont="1" applyBorder="1"/>
    <xf numFmtId="0" fontId="22" fillId="0" borderId="5" xfId="0" applyFont="1" applyBorder="1" applyAlignment="1">
      <alignment horizontal="center"/>
    </xf>
    <xf numFmtId="0" fontId="16" fillId="0" borderId="5" xfId="0" applyFont="1" applyBorder="1"/>
    <xf numFmtId="0" fontId="16" fillId="3" borderId="5" xfId="0" applyFont="1" applyFill="1" applyBorder="1"/>
    <xf numFmtId="0" fontId="16" fillId="0" borderId="9" xfId="0" applyFont="1" applyBorder="1"/>
    <xf numFmtId="0" fontId="16" fillId="0" borderId="44" xfId="0" applyFont="1" applyBorder="1"/>
    <xf numFmtId="0" fontId="18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16" fillId="0" borderId="51" xfId="0" applyFont="1" applyBorder="1"/>
    <xf numFmtId="0" fontId="20" fillId="0" borderId="39" xfId="0" applyFont="1" applyBorder="1" applyAlignment="1">
      <alignment vertical="center"/>
    </xf>
    <xf numFmtId="0" fontId="20" fillId="0" borderId="5" xfId="0" applyFont="1" applyBorder="1"/>
    <xf numFmtId="0" fontId="13" fillId="0" borderId="5" xfId="0" applyFont="1" applyBorder="1"/>
    <xf numFmtId="0" fontId="13" fillId="3" borderId="5" xfId="0" applyFont="1" applyFill="1" applyBorder="1"/>
    <xf numFmtId="0" fontId="13" fillId="0" borderId="9" xfId="0" applyFont="1" applyBorder="1"/>
    <xf numFmtId="0" fontId="0" fillId="0" borderId="44" xfId="0" applyBorder="1"/>
    <xf numFmtId="0" fontId="0" fillId="0" borderId="5" xfId="0" applyBorder="1"/>
    <xf numFmtId="0" fontId="24" fillId="0" borderId="5" xfId="0" applyFont="1" applyBorder="1"/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5" fillId="0" borderId="5" xfId="0" applyFont="1" applyBorder="1"/>
    <xf numFmtId="0" fontId="15" fillId="3" borderId="5" xfId="0" applyFont="1" applyFill="1" applyBorder="1"/>
    <xf numFmtId="0" fontId="15" fillId="0" borderId="9" xfId="0" applyFont="1" applyBorder="1"/>
    <xf numFmtId="0" fontId="15" fillId="0" borderId="50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0" xfId="0" applyFont="1"/>
    <xf numFmtId="0" fontId="0" fillId="0" borderId="9" xfId="0" applyBorder="1"/>
    <xf numFmtId="0" fontId="0" fillId="0" borderId="43" xfId="0" applyBorder="1"/>
    <xf numFmtId="0" fontId="15" fillId="0" borderId="5" xfId="0" applyFont="1" applyBorder="1" applyAlignment="1">
      <alignment wrapText="1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4" fillId="0" borderId="5" xfId="0" applyFont="1" applyBorder="1"/>
    <xf numFmtId="0" fontId="4" fillId="4" borderId="5" xfId="0" applyFont="1" applyFill="1" applyBorder="1"/>
    <xf numFmtId="0" fontId="4" fillId="0" borderId="9" xfId="0" applyFont="1" applyBorder="1"/>
    <xf numFmtId="0" fontId="4" fillId="0" borderId="16" xfId="0" applyFont="1" applyBorder="1"/>
    <xf numFmtId="0" fontId="4" fillId="0" borderId="0" xfId="0" applyFont="1" applyBorder="1"/>
    <xf numFmtId="0" fontId="16" fillId="0" borderId="16" xfId="0" applyFont="1" applyBorder="1" applyAlignment="1">
      <alignment wrapText="1"/>
    </xf>
    <xf numFmtId="0" fontId="18" fillId="0" borderId="4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4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/>
    <xf numFmtId="0" fontId="4" fillId="0" borderId="16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4" fillId="5" borderId="16" xfId="0" applyFont="1" applyFill="1" applyBorder="1"/>
    <xf numFmtId="0" fontId="4" fillId="5" borderId="0" xfId="0" applyFont="1" applyFill="1" applyBorder="1"/>
    <xf numFmtId="0" fontId="16" fillId="0" borderId="9" xfId="0" applyFont="1" applyBorder="1" applyAlignment="1"/>
    <xf numFmtId="0" fontId="15" fillId="0" borderId="58" xfId="0" applyFont="1" applyBorder="1" applyAlignment="1">
      <alignment horizontal="center"/>
    </xf>
    <xf numFmtId="0" fontId="15" fillId="3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43" xfId="0" applyFont="1" applyBorder="1"/>
    <xf numFmtId="0" fontId="15" fillId="0" borderId="44" xfId="0" applyFont="1" applyBorder="1"/>
    <xf numFmtId="49" fontId="20" fillId="0" borderId="5" xfId="0" applyNumberFormat="1" applyFont="1" applyBorder="1" applyAlignment="1">
      <alignment vertical="center"/>
    </xf>
    <xf numFmtId="49" fontId="19" fillId="0" borderId="5" xfId="0" applyNumberFormat="1" applyFont="1" applyBorder="1"/>
    <xf numFmtId="49" fontId="21" fillId="0" borderId="5" xfId="0" applyNumberFormat="1" applyFont="1" applyBorder="1" applyAlignment="1">
      <alignment horizontal="center" vertical="center"/>
    </xf>
    <xf numFmtId="0" fontId="25" fillId="0" borderId="43" xfId="0" applyFont="1" applyBorder="1"/>
    <xf numFmtId="0" fontId="14" fillId="0" borderId="43" xfId="0" applyFont="1" applyBorder="1"/>
    <xf numFmtId="0" fontId="14" fillId="0" borderId="5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/>
    <xf numFmtId="0" fontId="11" fillId="0" borderId="43" xfId="0" applyFont="1" applyBorder="1"/>
    <xf numFmtId="0" fontId="11" fillId="0" borderId="5" xfId="0" applyFont="1" applyBorder="1" applyAlignment="1">
      <alignment wrapText="1"/>
    </xf>
    <xf numFmtId="0" fontId="25" fillId="0" borderId="5" xfId="0" applyFont="1" applyBorder="1"/>
    <xf numFmtId="0" fontId="11" fillId="0" borderId="4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11" fillId="0" borderId="50" xfId="0" applyFont="1" applyBorder="1" applyAlignment="1">
      <alignment vertical="center"/>
    </xf>
    <xf numFmtId="0" fontId="14" fillId="0" borderId="0" xfId="0" applyFont="1"/>
    <xf numFmtId="0" fontId="14" fillId="0" borderId="10" xfId="0" applyFont="1" applyBorder="1" applyAlignment="1">
      <alignment wrapText="1"/>
    </xf>
    <xf numFmtId="0" fontId="11" fillId="0" borderId="5" xfId="0" applyFont="1" applyBorder="1"/>
    <xf numFmtId="0" fontId="25" fillId="0" borderId="5" xfId="0" applyFont="1" applyBorder="1" applyAlignment="1">
      <alignment horizontal="left" vertical="center" wrapText="1"/>
    </xf>
    <xf numFmtId="0" fontId="13" fillId="4" borderId="5" xfId="0" applyFont="1" applyFill="1" applyBorder="1" applyAlignment="1">
      <alignment vertical="center" wrapText="1"/>
    </xf>
    <xf numFmtId="0" fontId="16" fillId="0" borderId="45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9" fillId="5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8" fillId="0" borderId="4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3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23" fillId="0" borderId="44" xfId="0" applyFont="1" applyFill="1" applyBorder="1" applyAlignment="1">
      <alignment horizontal="center"/>
    </xf>
    <xf numFmtId="0" fontId="23" fillId="0" borderId="44" xfId="0" applyFont="1" applyBorder="1" applyAlignment="1">
      <alignment horizontal="center"/>
    </xf>
    <xf numFmtId="49" fontId="20" fillId="0" borderId="5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49" fontId="19" fillId="0" borderId="5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0" fillId="0" borderId="4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6" fillId="0" borderId="47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4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4" borderId="45" xfId="0" applyFont="1" applyFill="1" applyBorder="1" applyAlignment="1">
      <alignment horizontal="center"/>
    </xf>
    <xf numFmtId="0" fontId="18" fillId="4" borderId="43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4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23" fillId="4" borderId="43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44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/>
    </xf>
    <xf numFmtId="0" fontId="15" fillId="4" borderId="4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52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3" fillId="4" borderId="4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9" fillId="5" borderId="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wrapText="1"/>
    </xf>
    <xf numFmtId="0" fontId="16" fillId="5" borderId="38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25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20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0" borderId="49" xfId="0" applyFont="1" applyBorder="1" applyAlignment="1">
      <alignment horizontal="center" wrapText="1"/>
    </xf>
    <xf numFmtId="0" fontId="16" fillId="0" borderId="49" xfId="0" applyFont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/>
    </xf>
    <xf numFmtId="0" fontId="18" fillId="0" borderId="0" xfId="0" applyFont="1" applyBorder="1"/>
    <xf numFmtId="0" fontId="18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18" fillId="4" borderId="56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7" fillId="0" borderId="32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49" xfId="0" applyFont="1" applyBorder="1" applyAlignment="1">
      <alignment horizontal="center" wrapText="1"/>
    </xf>
    <xf numFmtId="0" fontId="16" fillId="0" borderId="32" xfId="0" applyFont="1" applyBorder="1" applyAlignment="1">
      <alignment horizontal="center" textRotation="90" wrapText="1"/>
    </xf>
    <xf numFmtId="0" fontId="16" fillId="0" borderId="37" xfId="0" applyFont="1" applyBorder="1" applyAlignment="1">
      <alignment horizontal="center" textRotation="90" wrapText="1"/>
    </xf>
    <xf numFmtId="0" fontId="16" fillId="0" borderId="49" xfId="0" applyFont="1" applyBorder="1" applyAlignment="1">
      <alignment horizontal="center" textRotation="90" wrapText="1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38" xfId="0" applyFont="1" applyBorder="1" applyAlignment="1">
      <alignment horizontal="center" textRotation="90" wrapText="1"/>
    </xf>
    <xf numFmtId="0" fontId="16" fillId="0" borderId="9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2" borderId="38" xfId="0" applyFont="1" applyFill="1" applyBorder="1" applyAlignment="1">
      <alignment horizontal="center" textRotation="90" wrapText="1"/>
    </xf>
    <xf numFmtId="0" fontId="16" fillId="2" borderId="37" xfId="0" applyFont="1" applyFill="1" applyBorder="1" applyAlignment="1">
      <alignment horizontal="center" textRotation="90" wrapText="1"/>
    </xf>
    <xf numFmtId="0" fontId="16" fillId="2" borderId="49" xfId="0" applyFont="1" applyFill="1" applyBorder="1" applyAlignment="1">
      <alignment horizontal="center" textRotation="90" wrapText="1"/>
    </xf>
    <xf numFmtId="0" fontId="16" fillId="0" borderId="38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2" fillId="0" borderId="5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3" borderId="5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1" fillId="3" borderId="5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7" fillId="0" borderId="38" xfId="0" applyFont="1" applyBorder="1" applyAlignment="1">
      <alignment horizontal="center" wrapText="1"/>
    </xf>
    <xf numFmtId="0" fontId="16" fillId="0" borderId="38" xfId="0" applyFont="1" applyBorder="1" applyAlignment="1">
      <alignment horizontal="center" vertical="center" textRotation="90" wrapText="1"/>
    </xf>
    <xf numFmtId="0" fontId="16" fillId="0" borderId="37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16" fillId="0" borderId="52" xfId="0" applyFont="1" applyBorder="1" applyAlignment="1">
      <alignment horizontal="center"/>
    </xf>
    <xf numFmtId="0" fontId="16" fillId="2" borderId="38" xfId="0" applyFont="1" applyFill="1" applyBorder="1" applyAlignment="1">
      <alignment horizontal="center" vertical="center" textRotation="90" wrapText="1"/>
    </xf>
    <xf numFmtId="0" fontId="16" fillId="2" borderId="37" xfId="0" applyFont="1" applyFill="1" applyBorder="1" applyAlignment="1">
      <alignment horizontal="center" vertical="center" textRotation="90" wrapText="1"/>
    </xf>
    <xf numFmtId="0" fontId="16" fillId="2" borderId="49" xfId="0" applyFont="1" applyFill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/>
    </xf>
    <xf numFmtId="0" fontId="16" fillId="0" borderId="3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1" fillId="0" borderId="2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6" fillId="0" borderId="53" xfId="0" applyFont="1" applyBorder="1" applyAlignment="1">
      <alignment horizontal="center" wrapText="1"/>
    </xf>
    <xf numFmtId="0" fontId="16" fillId="0" borderId="55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42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4" borderId="5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6" fillId="4" borderId="46" xfId="0" applyFont="1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center" textRotation="90" wrapText="1"/>
    </xf>
    <xf numFmtId="0" fontId="16" fillId="4" borderId="37" xfId="0" applyFont="1" applyFill="1" applyBorder="1" applyAlignment="1">
      <alignment horizontal="center" textRotation="90" wrapText="1"/>
    </xf>
    <xf numFmtId="0" fontId="16" fillId="4" borderId="49" xfId="0" applyFont="1" applyFill="1" applyBorder="1" applyAlignment="1">
      <alignment horizontal="center" textRotation="90" wrapText="1"/>
    </xf>
    <xf numFmtId="0" fontId="16" fillId="0" borderId="3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61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62" xfId="0" applyFont="1" applyBorder="1" applyAlignment="1">
      <alignment horizontal="center" wrapText="1"/>
    </xf>
    <xf numFmtId="0" fontId="16" fillId="0" borderId="6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4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opLeftCell="A5" workbookViewId="0">
      <selection activeCell="E25" sqref="E25"/>
    </sheetView>
  </sheetViews>
  <sheetFormatPr defaultRowHeight="15"/>
  <cols>
    <col min="2" max="2" width="29.7109375" customWidth="1"/>
    <col min="4" max="4" width="5.85546875" customWidth="1"/>
    <col min="5" max="5" width="5.7109375" customWidth="1"/>
    <col min="7" max="7" width="7.7109375" customWidth="1"/>
    <col min="8" max="8" width="6.7109375" customWidth="1"/>
  </cols>
  <sheetData>
    <row r="1" spans="1:17" ht="16.5" thickTop="1" thickBot="1">
      <c r="A1" s="431" t="s">
        <v>95</v>
      </c>
      <c r="B1" s="434" t="s">
        <v>96</v>
      </c>
      <c r="C1" s="437" t="s">
        <v>97</v>
      </c>
      <c r="D1" s="440" t="s">
        <v>98</v>
      </c>
      <c r="E1" s="441"/>
      <c r="F1" s="441"/>
      <c r="G1" s="441"/>
      <c r="H1" s="442"/>
      <c r="I1" s="443" t="s">
        <v>103</v>
      </c>
      <c r="J1" s="444"/>
      <c r="K1" s="182"/>
      <c r="L1" s="183"/>
      <c r="M1" s="183"/>
      <c r="N1" s="139"/>
      <c r="O1" s="139"/>
      <c r="P1" s="139"/>
    </row>
    <row r="2" spans="1:17" ht="15.75" thickBot="1">
      <c r="A2" s="432"/>
      <c r="B2" s="435"/>
      <c r="C2" s="438"/>
      <c r="D2" s="447" t="s">
        <v>100</v>
      </c>
      <c r="E2" s="447" t="s">
        <v>101</v>
      </c>
      <c r="F2" s="448" t="s">
        <v>102</v>
      </c>
      <c r="G2" s="449"/>
      <c r="H2" s="449"/>
      <c r="I2" s="445"/>
      <c r="J2" s="446"/>
      <c r="K2" s="450"/>
      <c r="L2" s="450"/>
      <c r="M2" s="450"/>
      <c r="N2" s="450"/>
      <c r="O2" s="450"/>
      <c r="P2" s="450"/>
    </row>
    <row r="3" spans="1:17" ht="15.75" thickBot="1">
      <c r="A3" s="432"/>
      <c r="B3" s="435"/>
      <c r="C3" s="438"/>
      <c r="D3" s="438"/>
      <c r="E3" s="438"/>
      <c r="F3" s="451" t="s">
        <v>106</v>
      </c>
      <c r="G3" s="448" t="s">
        <v>107</v>
      </c>
      <c r="H3" s="449"/>
      <c r="I3" s="68" t="s">
        <v>108</v>
      </c>
      <c r="J3" s="69" t="s">
        <v>109</v>
      </c>
      <c r="K3" s="70"/>
      <c r="L3" s="450"/>
      <c r="M3" s="450"/>
      <c r="N3" s="147"/>
      <c r="O3" s="450"/>
      <c r="P3" s="450"/>
      <c r="Q3" s="56"/>
    </row>
    <row r="4" spans="1:17" ht="15.75" thickBot="1">
      <c r="A4" s="432"/>
      <c r="B4" s="435"/>
      <c r="C4" s="438"/>
      <c r="D4" s="438"/>
      <c r="E4" s="438"/>
      <c r="F4" s="452"/>
      <c r="G4" s="454" t="s">
        <v>114</v>
      </c>
      <c r="H4" s="456" t="s">
        <v>115</v>
      </c>
      <c r="I4" s="72" t="s">
        <v>116</v>
      </c>
      <c r="J4" s="73" t="s">
        <v>116</v>
      </c>
      <c r="K4" s="140"/>
      <c r="L4" s="141"/>
      <c r="M4" s="141"/>
      <c r="N4" s="141"/>
      <c r="O4" s="141"/>
      <c r="P4" s="141"/>
      <c r="Q4" s="56"/>
    </row>
    <row r="5" spans="1:17" ht="64.150000000000006" customHeight="1" thickBot="1">
      <c r="A5" s="433"/>
      <c r="B5" s="436"/>
      <c r="C5" s="439"/>
      <c r="D5" s="439"/>
      <c r="E5" s="439"/>
      <c r="F5" s="453"/>
      <c r="G5" s="455"/>
      <c r="H5" s="457"/>
      <c r="I5" s="75">
        <v>17</v>
      </c>
      <c r="J5" s="76">
        <v>24</v>
      </c>
      <c r="K5" s="143"/>
      <c r="L5" s="144"/>
      <c r="M5" s="144"/>
      <c r="N5" s="144"/>
      <c r="O5" s="144"/>
      <c r="P5" s="144"/>
      <c r="Q5" s="56"/>
    </row>
    <row r="6" spans="1:17" ht="14.45" customHeight="1" thickBot="1">
      <c r="A6" s="78">
        <v>1</v>
      </c>
      <c r="B6" s="79">
        <v>2</v>
      </c>
      <c r="C6" s="79">
        <v>3</v>
      </c>
      <c r="D6" s="79">
        <v>4</v>
      </c>
      <c r="E6" s="79">
        <v>5</v>
      </c>
      <c r="F6" s="80">
        <v>6</v>
      </c>
      <c r="G6" s="79">
        <v>7</v>
      </c>
      <c r="H6" s="81">
        <v>8</v>
      </c>
      <c r="I6" s="78">
        <v>9</v>
      </c>
      <c r="J6" s="82">
        <v>10</v>
      </c>
      <c r="K6" s="145"/>
      <c r="L6" s="146"/>
      <c r="M6" s="146"/>
      <c r="N6" s="146"/>
      <c r="O6" s="146"/>
      <c r="P6" s="146"/>
      <c r="Q6" s="56"/>
    </row>
    <row r="7" spans="1:17" ht="2.4500000000000002" hidden="1" customHeight="1" thickBot="1">
      <c r="A7" s="463"/>
      <c r="B7" s="464"/>
      <c r="C7" s="161"/>
      <c r="D7" s="85"/>
      <c r="E7" s="85"/>
      <c r="F7" s="85"/>
      <c r="G7" s="85"/>
      <c r="H7" s="85"/>
      <c r="I7" s="85"/>
      <c r="J7" s="85"/>
    </row>
    <row r="8" spans="1:17" ht="47.45" customHeight="1" thickBot="1">
      <c r="A8" s="164" t="s">
        <v>139</v>
      </c>
      <c r="B8" s="180" t="s">
        <v>140</v>
      </c>
      <c r="C8" s="85" t="s">
        <v>212</v>
      </c>
      <c r="D8" s="85">
        <f t="shared" ref="D8:J8" si="0">SUM(D9:D12)</f>
        <v>252</v>
      </c>
      <c r="E8" s="85">
        <f t="shared" si="0"/>
        <v>84</v>
      </c>
      <c r="F8" s="85">
        <f t="shared" si="0"/>
        <v>168</v>
      </c>
      <c r="G8" s="85">
        <f t="shared" si="0"/>
        <v>74</v>
      </c>
      <c r="H8" s="85">
        <f t="shared" si="0"/>
        <v>94</v>
      </c>
      <c r="I8" s="85">
        <f t="shared" si="0"/>
        <v>108</v>
      </c>
      <c r="J8" s="85">
        <f t="shared" si="0"/>
        <v>60</v>
      </c>
    </row>
    <row r="9" spans="1:17" ht="16.5" thickBot="1">
      <c r="A9" s="165" t="s">
        <v>141</v>
      </c>
      <c r="B9" s="166" t="s">
        <v>192</v>
      </c>
      <c r="C9" s="74" t="s">
        <v>123</v>
      </c>
      <c r="D9" s="89">
        <f>E9+F9</f>
        <v>54</v>
      </c>
      <c r="E9" s="89">
        <v>18</v>
      </c>
      <c r="F9" s="90">
        <v>36</v>
      </c>
      <c r="G9" s="89">
        <v>16</v>
      </c>
      <c r="H9" s="91">
        <v>20</v>
      </c>
      <c r="I9" s="83">
        <v>36</v>
      </c>
      <c r="J9" s="92"/>
    </row>
    <row r="10" spans="1:17" ht="16.5" thickBot="1">
      <c r="A10" s="167" t="s">
        <v>142</v>
      </c>
      <c r="B10" s="168" t="s">
        <v>7</v>
      </c>
      <c r="C10" s="74" t="s">
        <v>123</v>
      </c>
      <c r="D10" s="89">
        <f>F10+E10</f>
        <v>54</v>
      </c>
      <c r="E10" s="89">
        <v>18</v>
      </c>
      <c r="F10" s="90">
        <v>36</v>
      </c>
      <c r="G10" s="89">
        <v>16</v>
      </c>
      <c r="H10" s="91">
        <v>20</v>
      </c>
      <c r="I10" s="83">
        <v>20</v>
      </c>
      <c r="J10" s="92">
        <v>16</v>
      </c>
    </row>
    <row r="11" spans="1:17" ht="16.5" thickBot="1">
      <c r="A11" s="167" t="s">
        <v>143</v>
      </c>
      <c r="B11" s="168" t="s">
        <v>6</v>
      </c>
      <c r="C11" s="74" t="s">
        <v>123</v>
      </c>
      <c r="D11" s="89">
        <v>90</v>
      </c>
      <c r="E11" s="89">
        <v>30</v>
      </c>
      <c r="F11" s="90">
        <v>60</v>
      </c>
      <c r="G11" s="89">
        <v>26</v>
      </c>
      <c r="H11" s="91">
        <v>34</v>
      </c>
      <c r="I11" s="83">
        <v>36</v>
      </c>
      <c r="J11" s="92">
        <v>24</v>
      </c>
    </row>
    <row r="12" spans="1:17" ht="16.5" thickBot="1">
      <c r="A12" s="167" t="s">
        <v>144</v>
      </c>
      <c r="B12" s="169" t="s">
        <v>19</v>
      </c>
      <c r="C12" s="74" t="s">
        <v>123</v>
      </c>
      <c r="D12" s="89">
        <v>54</v>
      </c>
      <c r="E12" s="89">
        <v>18</v>
      </c>
      <c r="F12" s="90">
        <v>36</v>
      </c>
      <c r="G12" s="89">
        <v>16</v>
      </c>
      <c r="H12" s="91">
        <v>20</v>
      </c>
      <c r="I12" s="83">
        <v>16</v>
      </c>
      <c r="J12" s="92">
        <v>20</v>
      </c>
    </row>
    <row r="13" spans="1:17" ht="16.5" hidden="1" thickBot="1">
      <c r="A13" s="165"/>
      <c r="B13" s="169"/>
      <c r="C13" s="74"/>
      <c r="D13" s="89"/>
      <c r="E13" s="89"/>
      <c r="F13" s="90"/>
      <c r="G13" s="89"/>
      <c r="H13" s="91"/>
      <c r="I13" s="83"/>
      <c r="J13" s="92"/>
    </row>
    <row r="14" spans="1:17" ht="48" thickBot="1">
      <c r="A14" s="170" t="s">
        <v>146</v>
      </c>
      <c r="B14" s="171" t="s">
        <v>216</v>
      </c>
      <c r="C14" s="162" t="s">
        <v>223</v>
      </c>
      <c r="D14" s="85">
        <f t="shared" ref="D14:J14" si="1">SUM(D15+D29)</f>
        <v>1532</v>
      </c>
      <c r="E14" s="85">
        <f t="shared" si="1"/>
        <v>296</v>
      </c>
      <c r="F14" s="85">
        <f t="shared" si="1"/>
        <v>1236</v>
      </c>
      <c r="G14" s="85">
        <f t="shared" si="1"/>
        <v>250</v>
      </c>
      <c r="H14" s="85">
        <f t="shared" si="1"/>
        <v>302</v>
      </c>
      <c r="I14" s="85">
        <f t="shared" si="1"/>
        <v>504</v>
      </c>
      <c r="J14" s="85">
        <f t="shared" si="1"/>
        <v>732</v>
      </c>
    </row>
    <row r="15" spans="1:17" ht="16.5" thickBot="1">
      <c r="A15" s="164" t="s">
        <v>148</v>
      </c>
      <c r="B15" s="172" t="s">
        <v>149</v>
      </c>
      <c r="C15" s="162" t="s">
        <v>223</v>
      </c>
      <c r="D15" s="85">
        <f t="shared" ref="D15:J15" si="2">SUM(D16+D22+D25)</f>
        <v>1452</v>
      </c>
      <c r="E15" s="85">
        <f t="shared" si="2"/>
        <v>256</v>
      </c>
      <c r="F15" s="85">
        <f t="shared" si="2"/>
        <v>1196</v>
      </c>
      <c r="G15" s="85">
        <f t="shared" si="2"/>
        <v>250</v>
      </c>
      <c r="H15" s="85">
        <f t="shared" si="2"/>
        <v>262</v>
      </c>
      <c r="I15" s="85">
        <f t="shared" si="2"/>
        <v>474</v>
      </c>
      <c r="J15" s="85">
        <f t="shared" si="2"/>
        <v>722</v>
      </c>
    </row>
    <row r="16" spans="1:17" ht="64.150000000000006" customHeight="1" thickBot="1">
      <c r="A16" s="173" t="s">
        <v>150</v>
      </c>
      <c r="B16" s="174" t="s">
        <v>193</v>
      </c>
      <c r="C16" s="95" t="s">
        <v>217</v>
      </c>
      <c r="D16" s="95">
        <f t="shared" ref="D16:J16" si="3">SUM(D17:D21)</f>
        <v>1020</v>
      </c>
      <c r="E16" s="95">
        <f t="shared" si="3"/>
        <v>118</v>
      </c>
      <c r="F16" s="97">
        <f t="shared" si="3"/>
        <v>902</v>
      </c>
      <c r="G16" s="95">
        <f t="shared" si="3"/>
        <v>130</v>
      </c>
      <c r="H16" s="98">
        <f t="shared" si="3"/>
        <v>106</v>
      </c>
      <c r="I16" s="96">
        <f t="shared" si="3"/>
        <v>368</v>
      </c>
      <c r="J16" s="99">
        <f t="shared" si="3"/>
        <v>534</v>
      </c>
    </row>
    <row r="17" spans="1:10" ht="32.450000000000003" customHeight="1" thickBot="1">
      <c r="A17" s="175" t="s">
        <v>151</v>
      </c>
      <c r="B17" s="175" t="s">
        <v>194</v>
      </c>
      <c r="C17" s="74" t="s">
        <v>123</v>
      </c>
      <c r="D17" s="89">
        <f>E17+F17</f>
        <v>60</v>
      </c>
      <c r="E17" s="89">
        <v>20</v>
      </c>
      <c r="F17" s="90">
        <v>40</v>
      </c>
      <c r="G17" s="89">
        <v>18</v>
      </c>
      <c r="H17" s="152">
        <v>22</v>
      </c>
      <c r="I17" s="83">
        <v>40</v>
      </c>
      <c r="J17" s="92"/>
    </row>
    <row r="18" spans="1:10" ht="49.9" customHeight="1" thickBot="1">
      <c r="A18" s="175" t="s">
        <v>152</v>
      </c>
      <c r="B18" s="175" t="s">
        <v>195</v>
      </c>
      <c r="C18" s="108" t="s">
        <v>217</v>
      </c>
      <c r="D18" s="89">
        <f>E18+F18</f>
        <v>294</v>
      </c>
      <c r="E18" s="89">
        <v>98</v>
      </c>
      <c r="F18" s="90">
        <v>196</v>
      </c>
      <c r="G18" s="89">
        <v>112</v>
      </c>
      <c r="H18" s="91">
        <v>84</v>
      </c>
      <c r="I18" s="83">
        <v>130</v>
      </c>
      <c r="J18" s="92">
        <v>66</v>
      </c>
    </row>
    <row r="19" spans="1:10" ht="24" customHeight="1" thickBot="1">
      <c r="A19" s="169" t="s">
        <v>155</v>
      </c>
      <c r="B19" s="175" t="s">
        <v>196</v>
      </c>
      <c r="C19" s="87" t="s">
        <v>154</v>
      </c>
      <c r="D19" s="89">
        <v>60</v>
      </c>
      <c r="E19" s="89"/>
      <c r="F19" s="90">
        <v>60</v>
      </c>
      <c r="G19" s="89"/>
      <c r="H19" s="91"/>
      <c r="I19" s="83">
        <v>60</v>
      </c>
      <c r="J19" s="92"/>
    </row>
    <row r="20" spans="1:10" ht="50.45" customHeight="1" thickBot="1">
      <c r="A20" s="169" t="s">
        <v>156</v>
      </c>
      <c r="B20" s="175" t="s">
        <v>195</v>
      </c>
      <c r="C20" s="87" t="s">
        <v>154</v>
      </c>
      <c r="D20" s="89">
        <v>354</v>
      </c>
      <c r="E20" s="89"/>
      <c r="F20" s="90">
        <v>354</v>
      </c>
      <c r="G20" s="89"/>
      <c r="H20" s="91"/>
      <c r="I20" s="83">
        <v>138</v>
      </c>
      <c r="J20" s="92">
        <v>216</v>
      </c>
    </row>
    <row r="21" spans="1:10" ht="43.15" customHeight="1" thickBot="1">
      <c r="A21" s="169" t="s">
        <v>157</v>
      </c>
      <c r="B21" s="175" t="s">
        <v>197</v>
      </c>
      <c r="C21" s="87" t="s">
        <v>154</v>
      </c>
      <c r="D21" s="89">
        <v>252</v>
      </c>
      <c r="E21" s="89"/>
      <c r="F21" s="90">
        <v>252</v>
      </c>
      <c r="G21" s="89"/>
      <c r="H21" s="91"/>
      <c r="I21" s="83"/>
      <c r="J21" s="92">
        <v>252</v>
      </c>
    </row>
    <row r="22" spans="1:10" ht="60" customHeight="1" thickBot="1">
      <c r="A22" s="176" t="s">
        <v>158</v>
      </c>
      <c r="B22" s="174" t="s">
        <v>165</v>
      </c>
      <c r="C22" s="100" t="s">
        <v>217</v>
      </c>
      <c r="D22" s="101">
        <f t="shared" ref="D22:J22" si="4">SUM(D23:D24)</f>
        <v>306</v>
      </c>
      <c r="E22" s="101">
        <f t="shared" si="4"/>
        <v>102</v>
      </c>
      <c r="F22" s="102">
        <f t="shared" si="4"/>
        <v>204</v>
      </c>
      <c r="G22" s="101">
        <f t="shared" si="4"/>
        <v>88</v>
      </c>
      <c r="H22" s="103">
        <f t="shared" si="4"/>
        <v>116</v>
      </c>
      <c r="I22" s="104">
        <f t="shared" si="4"/>
        <v>106</v>
      </c>
      <c r="J22" s="105">
        <f t="shared" si="4"/>
        <v>98</v>
      </c>
    </row>
    <row r="23" spans="1:10" ht="49.15" customHeight="1" thickBot="1">
      <c r="A23" s="175" t="s">
        <v>159</v>
      </c>
      <c r="B23" s="175" t="s">
        <v>198</v>
      </c>
      <c r="C23" s="84" t="s">
        <v>217</v>
      </c>
      <c r="D23" s="89">
        <f>E23+F23</f>
        <v>306</v>
      </c>
      <c r="E23" s="89">
        <v>102</v>
      </c>
      <c r="F23" s="90">
        <v>204</v>
      </c>
      <c r="G23" s="89">
        <v>88</v>
      </c>
      <c r="H23" s="91">
        <v>116</v>
      </c>
      <c r="I23" s="83">
        <v>106</v>
      </c>
      <c r="J23" s="92">
        <v>98</v>
      </c>
    </row>
    <row r="24" spans="1:10" ht="16.5" thickBot="1">
      <c r="A24" s="177" t="s">
        <v>160</v>
      </c>
      <c r="B24" s="169" t="s">
        <v>203</v>
      </c>
      <c r="C24" s="87" t="s">
        <v>154</v>
      </c>
      <c r="D24" s="89">
        <v>0</v>
      </c>
      <c r="E24" s="89"/>
      <c r="F24" s="90">
        <v>0</v>
      </c>
      <c r="G24" s="89"/>
      <c r="H24" s="91"/>
      <c r="I24" s="71"/>
      <c r="J24" s="106"/>
    </row>
    <row r="25" spans="1:10" ht="80.45" customHeight="1" thickBot="1">
      <c r="A25" s="176" t="s">
        <v>161</v>
      </c>
      <c r="B25" s="174" t="s">
        <v>199</v>
      </c>
      <c r="C25" s="107" t="s">
        <v>217</v>
      </c>
      <c r="D25" s="101">
        <f t="shared" ref="D25:J25" si="5">SUM(D26:D28)</f>
        <v>126</v>
      </c>
      <c r="E25" s="101">
        <f t="shared" si="5"/>
        <v>36</v>
      </c>
      <c r="F25" s="102">
        <f t="shared" si="5"/>
        <v>90</v>
      </c>
      <c r="G25" s="101">
        <f t="shared" si="5"/>
        <v>32</v>
      </c>
      <c r="H25" s="105">
        <f t="shared" si="5"/>
        <v>40</v>
      </c>
      <c r="I25" s="104">
        <f t="shared" si="5"/>
        <v>0</v>
      </c>
      <c r="J25" s="105">
        <f t="shared" si="5"/>
        <v>90</v>
      </c>
    </row>
    <row r="26" spans="1:10" ht="31.15" customHeight="1" thickBot="1">
      <c r="A26" s="175" t="s">
        <v>162</v>
      </c>
      <c r="B26" s="178" t="s">
        <v>200</v>
      </c>
      <c r="C26" s="74" t="s">
        <v>123</v>
      </c>
      <c r="D26" s="89">
        <f>E26+F26</f>
        <v>54</v>
      </c>
      <c r="E26" s="89">
        <v>18</v>
      </c>
      <c r="F26" s="90">
        <v>36</v>
      </c>
      <c r="G26" s="89">
        <v>16</v>
      </c>
      <c r="H26" s="91">
        <v>20</v>
      </c>
      <c r="I26" s="83"/>
      <c r="J26" s="92">
        <v>36</v>
      </c>
    </row>
    <row r="27" spans="1:10" ht="46.15" customHeight="1" thickBot="1">
      <c r="A27" s="175" t="s">
        <v>163</v>
      </c>
      <c r="B27" s="178" t="s">
        <v>201</v>
      </c>
      <c r="C27" s="74" t="s">
        <v>123</v>
      </c>
      <c r="D27" s="89">
        <f>E27+F27</f>
        <v>54</v>
      </c>
      <c r="E27" s="89">
        <v>18</v>
      </c>
      <c r="F27" s="90">
        <v>36</v>
      </c>
      <c r="G27" s="89">
        <v>16</v>
      </c>
      <c r="H27" s="91">
        <v>20</v>
      </c>
      <c r="I27" s="83"/>
      <c r="J27" s="92">
        <v>36</v>
      </c>
    </row>
    <row r="28" spans="1:10" ht="34.9" customHeight="1" thickBot="1">
      <c r="A28" s="169" t="s">
        <v>164</v>
      </c>
      <c r="B28" s="175" t="s">
        <v>202</v>
      </c>
      <c r="C28" s="89" t="s">
        <v>154</v>
      </c>
      <c r="D28" s="89">
        <v>18</v>
      </c>
      <c r="E28" s="89"/>
      <c r="F28" s="90">
        <v>18</v>
      </c>
      <c r="G28" s="89"/>
      <c r="H28" s="91"/>
      <c r="I28" s="83"/>
      <c r="J28" s="92">
        <v>18</v>
      </c>
    </row>
    <row r="29" spans="1:10" ht="16.5" thickBot="1">
      <c r="A29" s="179" t="s">
        <v>166</v>
      </c>
      <c r="B29" s="179" t="s">
        <v>167</v>
      </c>
      <c r="C29" s="113" t="s">
        <v>168</v>
      </c>
      <c r="D29" s="109">
        <v>80</v>
      </c>
      <c r="E29" s="109">
        <v>40</v>
      </c>
      <c r="F29" s="110">
        <v>40</v>
      </c>
      <c r="G29" s="109">
        <v>0</v>
      </c>
      <c r="H29" s="111">
        <v>40</v>
      </c>
      <c r="I29" s="71">
        <v>30</v>
      </c>
      <c r="J29" s="106">
        <v>10</v>
      </c>
    </row>
    <row r="30" spans="1:10" ht="15.75" thickBot="1">
      <c r="A30" s="465" t="s">
        <v>169</v>
      </c>
      <c r="B30" s="466"/>
      <c r="C30" s="114"/>
      <c r="D30" s="114">
        <f t="shared" ref="D30:J30" si="6">SUM(D8+D14)</f>
        <v>1784</v>
      </c>
      <c r="E30" s="114">
        <f t="shared" si="6"/>
        <v>380</v>
      </c>
      <c r="F30" s="114">
        <f t="shared" si="6"/>
        <v>1404</v>
      </c>
      <c r="G30" s="114">
        <f t="shared" si="6"/>
        <v>324</v>
      </c>
      <c r="H30" s="114">
        <f t="shared" si="6"/>
        <v>396</v>
      </c>
      <c r="I30" s="114">
        <f t="shared" si="6"/>
        <v>612</v>
      </c>
      <c r="J30" s="114">
        <f t="shared" si="6"/>
        <v>792</v>
      </c>
    </row>
    <row r="31" spans="1:10" ht="3" customHeight="1" thickBot="1">
      <c r="A31" s="115"/>
      <c r="B31" s="116"/>
      <c r="C31" s="117"/>
      <c r="D31" s="117"/>
      <c r="E31" s="117"/>
      <c r="F31" s="118"/>
      <c r="G31" s="117"/>
      <c r="H31" s="119"/>
      <c r="I31" s="120"/>
      <c r="J31" s="121"/>
    </row>
    <row r="32" spans="1:10" ht="15.75" thickBot="1">
      <c r="A32" s="108" t="s">
        <v>171</v>
      </c>
      <c r="B32" s="117" t="s">
        <v>172</v>
      </c>
      <c r="C32" s="113"/>
      <c r="D32" s="113"/>
      <c r="E32" s="113"/>
      <c r="F32" s="154">
        <v>432</v>
      </c>
      <c r="G32" s="155"/>
      <c r="H32" s="156"/>
      <c r="I32" s="157">
        <v>198</v>
      </c>
      <c r="J32" s="158">
        <v>234</v>
      </c>
    </row>
    <row r="33" spans="1:10" ht="15.75" thickBot="1">
      <c r="A33" s="108" t="s">
        <v>173</v>
      </c>
      <c r="B33" s="125" t="s">
        <v>174</v>
      </c>
      <c r="C33" s="113"/>
      <c r="D33" s="113"/>
      <c r="E33" s="113"/>
      <c r="F33" s="118">
        <v>252</v>
      </c>
      <c r="G33" s="117"/>
      <c r="H33" s="119"/>
      <c r="I33" s="159"/>
      <c r="J33" s="160">
        <v>252</v>
      </c>
    </row>
    <row r="34" spans="1:10" ht="15.75" thickBot="1">
      <c r="A34" s="86" t="s">
        <v>175</v>
      </c>
      <c r="B34" s="117" t="s">
        <v>176</v>
      </c>
      <c r="C34" s="113"/>
      <c r="D34" s="113"/>
      <c r="E34" s="113"/>
      <c r="F34" s="118" t="s">
        <v>178</v>
      </c>
      <c r="G34" s="113"/>
      <c r="H34" s="123"/>
      <c r="I34" s="126"/>
      <c r="J34" s="118" t="s">
        <v>178</v>
      </c>
    </row>
    <row r="35" spans="1:10" ht="26.45" customHeight="1" thickBot="1">
      <c r="A35" s="122" t="s">
        <v>179</v>
      </c>
      <c r="B35" s="128" t="s">
        <v>180</v>
      </c>
      <c r="C35" s="113"/>
      <c r="D35" s="113"/>
      <c r="E35" s="113"/>
      <c r="F35" s="118" t="s">
        <v>178</v>
      </c>
      <c r="G35" s="113"/>
      <c r="H35" s="123"/>
      <c r="I35" s="126"/>
      <c r="J35" s="118" t="s">
        <v>178</v>
      </c>
    </row>
    <row r="36" spans="1:10" ht="15.75" thickBot="1">
      <c r="A36" s="130" t="s">
        <v>181</v>
      </c>
      <c r="B36" s="131"/>
      <c r="C36" s="131"/>
      <c r="D36" s="131"/>
      <c r="E36" s="131"/>
      <c r="F36" s="131"/>
      <c r="G36" s="131"/>
      <c r="H36" s="131"/>
      <c r="I36" s="124">
        <v>8</v>
      </c>
      <c r="J36" s="112">
        <v>5</v>
      </c>
    </row>
    <row r="37" spans="1:10" ht="15.75" thickBot="1">
      <c r="A37" s="130" t="s">
        <v>182</v>
      </c>
      <c r="B37" s="131"/>
      <c r="C37" s="131"/>
      <c r="D37" s="131"/>
      <c r="E37" s="131"/>
      <c r="F37" s="131"/>
      <c r="G37" s="131"/>
      <c r="H37" s="131"/>
      <c r="I37" s="124">
        <v>5.5</v>
      </c>
      <c r="J37" s="112">
        <v>6.5</v>
      </c>
    </row>
    <row r="38" spans="1:10" ht="15.75" thickBot="1">
      <c r="A38" s="130" t="s">
        <v>183</v>
      </c>
      <c r="B38" s="131"/>
      <c r="C38" s="131"/>
      <c r="D38" s="131"/>
      <c r="E38" s="131"/>
      <c r="F38" s="131"/>
      <c r="G38" s="131"/>
      <c r="H38" s="131"/>
      <c r="I38" s="467">
        <v>7</v>
      </c>
      <c r="J38" s="468"/>
    </row>
    <row r="39" spans="1:10" ht="15.75" thickBot="1">
      <c r="A39" s="132" t="s">
        <v>184</v>
      </c>
      <c r="B39" s="133"/>
      <c r="C39" s="133"/>
      <c r="D39" s="133"/>
      <c r="E39" s="133"/>
      <c r="F39" s="133"/>
      <c r="G39" s="133"/>
      <c r="H39" s="133"/>
      <c r="I39" s="467">
        <v>5</v>
      </c>
      <c r="J39" s="468"/>
    </row>
    <row r="40" spans="1:10" ht="15.75" thickBot="1">
      <c r="A40" s="187" t="s">
        <v>185</v>
      </c>
      <c r="B40" s="186"/>
      <c r="C40" s="186"/>
      <c r="D40" s="186"/>
      <c r="E40" s="186"/>
      <c r="F40" s="186"/>
      <c r="G40" s="186"/>
      <c r="H40" s="186"/>
      <c r="I40" s="461">
        <v>7</v>
      </c>
      <c r="J40" s="462"/>
    </row>
    <row r="41" spans="1:10" ht="15.75" thickBot="1">
      <c r="A41" s="187" t="s">
        <v>186</v>
      </c>
      <c r="B41" s="186"/>
      <c r="C41" s="186"/>
      <c r="D41" s="186"/>
      <c r="E41" s="186"/>
      <c r="F41" s="186"/>
      <c r="G41" s="186"/>
      <c r="H41" s="186"/>
      <c r="I41" s="469">
        <v>6</v>
      </c>
      <c r="J41" s="470"/>
    </row>
    <row r="42" spans="1:10" ht="15.75" thickBot="1">
      <c r="A42" s="471" t="s">
        <v>187</v>
      </c>
      <c r="B42" s="472"/>
      <c r="C42" s="472"/>
      <c r="D42" s="472"/>
      <c r="E42" s="472"/>
      <c r="F42" s="472"/>
      <c r="G42" s="472"/>
      <c r="H42" s="472"/>
      <c r="I42" s="472"/>
      <c r="J42" s="472"/>
    </row>
    <row r="43" spans="1:10" ht="28.9" customHeight="1" thickTop="1" thickBot="1">
      <c r="A43" s="458" t="s">
        <v>209</v>
      </c>
      <c r="B43" s="459"/>
      <c r="C43" s="459"/>
      <c r="D43" s="459"/>
      <c r="E43" s="460"/>
      <c r="F43" s="135"/>
      <c r="G43" s="134"/>
      <c r="H43" s="136"/>
      <c r="I43" s="473">
        <v>16</v>
      </c>
      <c r="J43" s="474"/>
    </row>
    <row r="44" spans="1:10" ht="27" customHeight="1" thickBot="1">
      <c r="A44" s="458" t="s">
        <v>208</v>
      </c>
      <c r="B44" s="459"/>
      <c r="C44" s="459"/>
      <c r="D44" s="459"/>
      <c r="E44" s="460"/>
      <c r="F44" s="135"/>
      <c r="G44" s="134"/>
      <c r="H44" s="136"/>
      <c r="I44" s="461">
        <v>20</v>
      </c>
      <c r="J44" s="462"/>
    </row>
    <row r="45" spans="1:10" ht="30" customHeight="1" thickBot="1">
      <c r="A45" s="458" t="s">
        <v>210</v>
      </c>
      <c r="B45" s="459"/>
      <c r="C45" s="459"/>
      <c r="D45" s="459"/>
      <c r="E45" s="460"/>
      <c r="F45" s="135"/>
      <c r="G45" s="134"/>
      <c r="H45" s="136"/>
      <c r="I45" s="461">
        <v>10</v>
      </c>
      <c r="J45" s="462"/>
    </row>
    <row r="46" spans="1:10" ht="15" customHeight="1" thickBot="1">
      <c r="A46" s="458" t="s">
        <v>188</v>
      </c>
      <c r="B46" s="459"/>
      <c r="C46" s="459"/>
      <c r="D46" s="459"/>
      <c r="E46" s="459"/>
      <c r="F46" s="181"/>
      <c r="G46" s="134"/>
      <c r="H46" s="136"/>
      <c r="I46" s="461">
        <v>50</v>
      </c>
      <c r="J46" s="462"/>
    </row>
    <row r="47" spans="1:10" ht="15" customHeight="1" thickBot="1">
      <c r="A47" s="476" t="s">
        <v>189</v>
      </c>
      <c r="B47" s="477"/>
      <c r="C47" s="477"/>
      <c r="D47" s="477"/>
      <c r="E47" s="478"/>
      <c r="F47" s="135"/>
      <c r="G47" s="134"/>
      <c r="H47" s="136"/>
      <c r="I47" s="461">
        <v>96</v>
      </c>
      <c r="J47" s="462"/>
    </row>
    <row r="48" spans="1:10">
      <c r="A48" s="479"/>
      <c r="B48" s="479"/>
      <c r="C48" s="479"/>
      <c r="D48" s="479"/>
      <c r="E48" s="479"/>
      <c r="F48" s="150"/>
      <c r="G48" s="137"/>
      <c r="H48" s="137"/>
      <c r="I48" s="148"/>
      <c r="J48" s="148"/>
    </row>
    <row r="49" spans="1:10">
      <c r="A49" s="480" t="s">
        <v>18</v>
      </c>
      <c r="B49" s="480"/>
      <c r="C49" s="480"/>
      <c r="D49" s="480"/>
      <c r="E49" s="480"/>
      <c r="F49" s="151"/>
      <c r="G49" s="138"/>
      <c r="H49" s="138"/>
      <c r="I49" s="142"/>
      <c r="J49" s="142"/>
    </row>
    <row r="50" spans="1:10" ht="42.6" customHeight="1">
      <c r="A50" s="481" t="s">
        <v>207</v>
      </c>
      <c r="B50" s="481"/>
      <c r="C50" s="481"/>
      <c r="D50" s="481"/>
      <c r="E50" s="481"/>
      <c r="F50" s="481"/>
      <c r="G50" s="481"/>
      <c r="H50" s="481"/>
      <c r="I50" s="481"/>
      <c r="J50" s="142"/>
    </row>
    <row r="51" spans="1:10">
      <c r="A51" s="481" t="s">
        <v>218</v>
      </c>
      <c r="B51" s="481"/>
      <c r="C51" s="481"/>
      <c r="D51" s="481"/>
      <c r="E51" s="481"/>
      <c r="F51" s="481"/>
      <c r="G51" s="481"/>
      <c r="H51" s="481"/>
      <c r="I51" s="481"/>
      <c r="J51" s="142"/>
    </row>
    <row r="52" spans="1:10">
      <c r="A52" s="481" t="s">
        <v>219</v>
      </c>
      <c r="B52" s="481"/>
      <c r="C52" s="481"/>
      <c r="D52" s="481"/>
      <c r="E52" s="481"/>
      <c r="F52" s="481"/>
      <c r="G52" s="481"/>
      <c r="H52" s="481"/>
      <c r="I52" s="481"/>
      <c r="J52" s="142"/>
    </row>
    <row r="53" spans="1:10">
      <c r="A53" s="482" t="s">
        <v>206</v>
      </c>
      <c r="B53" s="482"/>
      <c r="C53" s="482"/>
      <c r="D53" s="482"/>
      <c r="E53" s="482"/>
      <c r="F53" s="482"/>
      <c r="G53" s="482"/>
      <c r="H53" s="482"/>
      <c r="I53" s="482"/>
      <c r="J53" s="142"/>
    </row>
    <row r="54" spans="1:10">
      <c r="A54" s="185"/>
      <c r="B54" s="185"/>
      <c r="C54" s="185"/>
      <c r="D54" s="185"/>
      <c r="E54" s="185"/>
      <c r="F54" s="151"/>
      <c r="G54" s="138"/>
      <c r="H54" s="138"/>
      <c r="I54" s="142"/>
      <c r="J54" s="142"/>
    </row>
    <row r="55" spans="1:10">
      <c r="A55" s="482"/>
      <c r="B55" s="482"/>
      <c r="C55" s="482"/>
      <c r="D55" s="482"/>
      <c r="E55" s="482"/>
      <c r="F55" s="151"/>
      <c r="G55" s="138"/>
      <c r="H55" s="138"/>
      <c r="I55" s="142"/>
      <c r="J55" s="142"/>
    </row>
    <row r="56" spans="1:10">
      <c r="A56" s="475"/>
      <c r="B56" s="475"/>
      <c r="C56" s="475"/>
      <c r="D56" s="475"/>
      <c r="E56" s="475"/>
      <c r="F56" s="151"/>
      <c r="G56" s="138"/>
      <c r="H56" s="138"/>
      <c r="I56" s="142"/>
      <c r="J56" s="142"/>
    </row>
  </sheetData>
  <mergeCells count="41">
    <mergeCell ref="A56:E56"/>
    <mergeCell ref="A46:E46"/>
    <mergeCell ref="I46:J46"/>
    <mergeCell ref="A47:E47"/>
    <mergeCell ref="I47:J47"/>
    <mergeCell ref="A48:E48"/>
    <mergeCell ref="A49:E49"/>
    <mergeCell ref="A50:I50"/>
    <mergeCell ref="A51:I51"/>
    <mergeCell ref="A52:I52"/>
    <mergeCell ref="A53:I53"/>
    <mergeCell ref="A55:E55"/>
    <mergeCell ref="A45:E45"/>
    <mergeCell ref="I45:J45"/>
    <mergeCell ref="A7:B7"/>
    <mergeCell ref="A30:B30"/>
    <mergeCell ref="I38:J38"/>
    <mergeCell ref="I39:J39"/>
    <mergeCell ref="I40:J40"/>
    <mergeCell ref="I41:J41"/>
    <mergeCell ref="A42:J42"/>
    <mergeCell ref="A43:E43"/>
    <mergeCell ref="I43:J43"/>
    <mergeCell ref="A44:E44"/>
    <mergeCell ref="I44:J44"/>
    <mergeCell ref="K2:M2"/>
    <mergeCell ref="N2:P2"/>
    <mergeCell ref="F3:F5"/>
    <mergeCell ref="G3:H3"/>
    <mergeCell ref="L3:M3"/>
    <mergeCell ref="O3:P3"/>
    <mergeCell ref="G4:G5"/>
    <mergeCell ref="H4:H5"/>
    <mergeCell ref="A1:A5"/>
    <mergeCell ref="B1:B5"/>
    <mergeCell ref="C1:C5"/>
    <mergeCell ref="D1:H1"/>
    <mergeCell ref="I1:J2"/>
    <mergeCell ref="D2:D5"/>
    <mergeCell ref="E2:E5"/>
    <mergeCell ref="F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selection activeCell="A38" sqref="A38:H38"/>
    </sheetView>
  </sheetViews>
  <sheetFormatPr defaultRowHeight="15"/>
  <cols>
    <col min="1" max="1" width="14.7109375" style="284" customWidth="1"/>
    <col min="2" max="2" width="64.140625" style="284" customWidth="1"/>
    <col min="3" max="3" width="9.140625" style="284"/>
    <col min="4" max="4" width="5.85546875" style="284" customWidth="1"/>
    <col min="5" max="5" width="5.7109375" style="284" customWidth="1"/>
    <col min="6" max="6" width="9.140625" style="284"/>
    <col min="7" max="8" width="7.7109375" style="284" customWidth="1"/>
    <col min="9" max="10" width="8.140625" style="284" customWidth="1"/>
  </cols>
  <sheetData>
    <row r="1" spans="1:17" ht="15.75" thickBot="1">
      <c r="A1" s="503" t="s">
        <v>95</v>
      </c>
      <c r="B1" s="506" t="s">
        <v>96</v>
      </c>
      <c r="C1" s="507" t="s">
        <v>97</v>
      </c>
      <c r="D1" s="448" t="s">
        <v>98</v>
      </c>
      <c r="E1" s="449"/>
      <c r="F1" s="449"/>
      <c r="G1" s="449"/>
      <c r="H1" s="510"/>
      <c r="I1" s="499" t="s">
        <v>103</v>
      </c>
      <c r="J1" s="500"/>
      <c r="K1" s="183"/>
      <c r="L1" s="183"/>
      <c r="M1" s="183"/>
      <c r="N1" s="139"/>
      <c r="O1" s="139"/>
      <c r="P1" s="139"/>
    </row>
    <row r="2" spans="1:17" ht="15.75" thickBot="1">
      <c r="A2" s="504"/>
      <c r="B2" s="435"/>
      <c r="C2" s="508"/>
      <c r="D2" s="507" t="s">
        <v>100</v>
      </c>
      <c r="E2" s="507" t="s">
        <v>101</v>
      </c>
      <c r="F2" s="448" t="s">
        <v>102</v>
      </c>
      <c r="G2" s="449"/>
      <c r="H2" s="449"/>
      <c r="I2" s="501"/>
      <c r="J2" s="502"/>
      <c r="K2" s="450"/>
      <c r="L2" s="450"/>
      <c r="M2" s="450"/>
      <c r="N2" s="450"/>
      <c r="O2" s="450"/>
      <c r="P2" s="450"/>
    </row>
    <row r="3" spans="1:17" ht="15.75" thickBot="1">
      <c r="A3" s="504"/>
      <c r="B3" s="435"/>
      <c r="C3" s="508"/>
      <c r="D3" s="508"/>
      <c r="E3" s="508"/>
      <c r="F3" s="511" t="s">
        <v>106</v>
      </c>
      <c r="G3" s="448" t="s">
        <v>107</v>
      </c>
      <c r="H3" s="514"/>
      <c r="I3" s="380" t="s">
        <v>108</v>
      </c>
      <c r="J3" s="382" t="s">
        <v>249</v>
      </c>
      <c r="K3" s="381"/>
      <c r="L3" s="450"/>
      <c r="M3" s="450"/>
      <c r="N3" s="147"/>
      <c r="O3" s="450"/>
      <c r="P3" s="450"/>
      <c r="Q3" s="56"/>
    </row>
    <row r="4" spans="1:17" ht="15.75" thickBot="1">
      <c r="A4" s="504"/>
      <c r="B4" s="435"/>
      <c r="C4" s="508"/>
      <c r="D4" s="508"/>
      <c r="E4" s="508"/>
      <c r="F4" s="512"/>
      <c r="G4" s="515" t="s">
        <v>114</v>
      </c>
      <c r="H4" s="517" t="s">
        <v>115</v>
      </c>
      <c r="I4" s="389" t="s">
        <v>116</v>
      </c>
      <c r="J4" s="382" t="s">
        <v>116</v>
      </c>
      <c r="K4" s="141"/>
      <c r="L4" s="141"/>
      <c r="M4" s="141"/>
      <c r="N4" s="141"/>
      <c r="O4" s="141"/>
      <c r="P4" s="141"/>
      <c r="Q4" s="56"/>
    </row>
    <row r="5" spans="1:17" ht="67.5" customHeight="1" thickBot="1">
      <c r="A5" s="505"/>
      <c r="B5" s="436"/>
      <c r="C5" s="509"/>
      <c r="D5" s="509"/>
      <c r="E5" s="509"/>
      <c r="F5" s="513"/>
      <c r="G5" s="516"/>
      <c r="H5" s="518"/>
      <c r="I5" s="390">
        <v>17</v>
      </c>
      <c r="J5" s="383">
        <v>22</v>
      </c>
      <c r="K5" s="144"/>
      <c r="L5" s="144"/>
      <c r="M5" s="144"/>
      <c r="N5" s="144"/>
      <c r="O5" s="144"/>
      <c r="P5" s="144"/>
      <c r="Q5" s="56"/>
    </row>
    <row r="6" spans="1:17" ht="14.45" customHeight="1" thickBot="1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80">
        <v>6</v>
      </c>
      <c r="G6" s="79">
        <v>7</v>
      </c>
      <c r="H6" s="79">
        <v>8</v>
      </c>
      <c r="I6" s="391">
        <v>9</v>
      </c>
      <c r="J6" s="80">
        <v>10</v>
      </c>
      <c r="K6" s="146"/>
      <c r="L6" s="146"/>
      <c r="M6" s="146"/>
      <c r="N6" s="146"/>
      <c r="O6" s="146"/>
      <c r="P6" s="146"/>
      <c r="Q6" s="56"/>
    </row>
    <row r="7" spans="1:17" ht="2.4500000000000002" hidden="1" customHeight="1" thickBot="1">
      <c r="A7" s="519"/>
      <c r="B7" s="464"/>
      <c r="C7" s="230"/>
      <c r="D7" s="205"/>
      <c r="E7" s="205"/>
      <c r="F7" s="205"/>
      <c r="G7" s="205"/>
      <c r="H7" s="205"/>
      <c r="I7" s="392"/>
      <c r="J7" s="206"/>
    </row>
    <row r="8" spans="1:17" ht="26.25" customHeight="1" thickBot="1">
      <c r="A8" s="365" t="s">
        <v>139</v>
      </c>
      <c r="B8" s="360" t="s">
        <v>140</v>
      </c>
      <c r="C8" s="205" t="s">
        <v>212</v>
      </c>
      <c r="D8" s="205">
        <f t="shared" ref="D8:J8" si="0">SUM(D9:D12)</f>
        <v>252</v>
      </c>
      <c r="E8" s="205">
        <f t="shared" si="0"/>
        <v>84</v>
      </c>
      <c r="F8" s="205">
        <f>SUM(F9:F14)</f>
        <v>204</v>
      </c>
      <c r="G8" s="205">
        <f>SUM(G9:G14)</f>
        <v>90</v>
      </c>
      <c r="H8" s="205">
        <f>SUM(H9:H14)</f>
        <v>114</v>
      </c>
      <c r="I8" s="392">
        <f>SUM(I9:I14)</f>
        <v>204</v>
      </c>
      <c r="J8" s="206">
        <f t="shared" si="0"/>
        <v>0</v>
      </c>
    </row>
    <row r="9" spans="1:17" ht="16.5" thickBot="1">
      <c r="A9" s="363" t="s">
        <v>141</v>
      </c>
      <c r="B9" s="361" t="s">
        <v>192</v>
      </c>
      <c r="C9" s="74" t="s">
        <v>123</v>
      </c>
      <c r="D9" s="197">
        <f>E9+F9</f>
        <v>54</v>
      </c>
      <c r="E9" s="197">
        <v>18</v>
      </c>
      <c r="F9" s="213">
        <v>36</v>
      </c>
      <c r="G9" s="197">
        <v>16</v>
      </c>
      <c r="H9" s="197">
        <v>20</v>
      </c>
      <c r="I9" s="380">
        <v>36</v>
      </c>
      <c r="J9" s="213"/>
    </row>
    <row r="10" spans="1:17" ht="16.5" thickBot="1">
      <c r="A10" s="361" t="s">
        <v>142</v>
      </c>
      <c r="B10" s="362" t="s">
        <v>7</v>
      </c>
      <c r="C10" s="74" t="s">
        <v>123</v>
      </c>
      <c r="D10" s="197">
        <f>F10+E10</f>
        <v>54</v>
      </c>
      <c r="E10" s="197">
        <v>18</v>
      </c>
      <c r="F10" s="213">
        <v>36</v>
      </c>
      <c r="G10" s="197">
        <v>16</v>
      </c>
      <c r="H10" s="197">
        <v>20</v>
      </c>
      <c r="I10" s="380">
        <v>36</v>
      </c>
      <c r="J10" s="213"/>
    </row>
    <row r="11" spans="1:17" ht="16.5" thickBot="1">
      <c r="A11" s="361" t="s">
        <v>143</v>
      </c>
      <c r="B11" s="362" t="s">
        <v>6</v>
      </c>
      <c r="C11" s="74" t="s">
        <v>123</v>
      </c>
      <c r="D11" s="197">
        <f>E11+F11</f>
        <v>90</v>
      </c>
      <c r="E11" s="197">
        <v>30</v>
      </c>
      <c r="F11" s="213">
        <v>60</v>
      </c>
      <c r="G11" s="197">
        <v>26</v>
      </c>
      <c r="H11" s="197">
        <v>34</v>
      </c>
      <c r="I11" s="380">
        <v>60</v>
      </c>
      <c r="J11" s="213"/>
    </row>
    <row r="12" spans="1:17" ht="16.5" thickBot="1">
      <c r="A12" s="361" t="s">
        <v>144</v>
      </c>
      <c r="B12" s="363" t="s">
        <v>19</v>
      </c>
      <c r="C12" s="74" t="s">
        <v>123</v>
      </c>
      <c r="D12" s="197">
        <v>54</v>
      </c>
      <c r="E12" s="197">
        <v>18</v>
      </c>
      <c r="F12" s="213">
        <v>36</v>
      </c>
      <c r="G12" s="197">
        <v>16</v>
      </c>
      <c r="H12" s="197">
        <v>20</v>
      </c>
      <c r="I12" s="380">
        <v>36</v>
      </c>
      <c r="J12" s="213"/>
    </row>
    <row r="13" spans="1:17" ht="16.5" hidden="1" thickBot="1">
      <c r="A13" s="363"/>
      <c r="B13" s="363"/>
      <c r="C13" s="74"/>
      <c r="D13" s="197"/>
      <c r="E13" s="197"/>
      <c r="F13" s="213"/>
      <c r="G13" s="197"/>
      <c r="H13" s="197"/>
      <c r="I13" s="380"/>
      <c r="J13" s="213"/>
    </row>
    <row r="14" spans="1:17" ht="16.5" thickBot="1">
      <c r="A14" s="363" t="s">
        <v>251</v>
      </c>
      <c r="B14" s="363" t="s">
        <v>252</v>
      </c>
      <c r="C14" s="74" t="s">
        <v>123</v>
      </c>
      <c r="D14" s="197">
        <v>54</v>
      </c>
      <c r="E14" s="197">
        <v>18</v>
      </c>
      <c r="F14" s="213">
        <v>36</v>
      </c>
      <c r="G14" s="197">
        <v>16</v>
      </c>
      <c r="H14" s="197">
        <v>20</v>
      </c>
      <c r="I14" s="380">
        <v>36</v>
      </c>
      <c r="J14" s="213"/>
    </row>
    <row r="15" spans="1:17" ht="20.25" customHeight="1" thickBot="1">
      <c r="A15" s="369" t="s">
        <v>146</v>
      </c>
      <c r="B15" s="364" t="s">
        <v>216</v>
      </c>
      <c r="C15" s="234" t="s">
        <v>223</v>
      </c>
      <c r="D15" s="205">
        <f t="shared" ref="D15:J15" si="1">SUM(D16+D29)</f>
        <v>1472</v>
      </c>
      <c r="E15" s="205">
        <f t="shared" si="1"/>
        <v>272</v>
      </c>
      <c r="F15" s="205">
        <f t="shared" si="1"/>
        <v>1200</v>
      </c>
      <c r="G15" s="205">
        <f t="shared" si="1"/>
        <v>210</v>
      </c>
      <c r="H15" s="205">
        <f t="shared" si="1"/>
        <v>990</v>
      </c>
      <c r="I15" s="392">
        <f t="shared" si="1"/>
        <v>408</v>
      </c>
      <c r="J15" s="206">
        <f t="shared" si="1"/>
        <v>792</v>
      </c>
    </row>
    <row r="16" spans="1:17" ht="16.5" thickBot="1">
      <c r="A16" s="365" t="s">
        <v>148</v>
      </c>
      <c r="B16" s="365" t="s">
        <v>149</v>
      </c>
      <c r="C16" s="234" t="s">
        <v>223</v>
      </c>
      <c r="D16" s="205">
        <f t="shared" ref="D16:J16" si="2">SUM(D17+D23+D25)</f>
        <v>1392</v>
      </c>
      <c r="E16" s="205">
        <f t="shared" si="2"/>
        <v>232</v>
      </c>
      <c r="F16" s="205">
        <f t="shared" si="2"/>
        <v>1160</v>
      </c>
      <c r="G16" s="205">
        <f t="shared" si="2"/>
        <v>210</v>
      </c>
      <c r="H16" s="205">
        <f t="shared" si="2"/>
        <v>950</v>
      </c>
      <c r="I16" s="392">
        <f t="shared" si="2"/>
        <v>388</v>
      </c>
      <c r="J16" s="206">
        <f t="shared" si="2"/>
        <v>772</v>
      </c>
    </row>
    <row r="17" spans="1:10" ht="38.25" customHeight="1" thickBot="1">
      <c r="A17" s="384" t="s">
        <v>150</v>
      </c>
      <c r="B17" s="366" t="s">
        <v>193</v>
      </c>
      <c r="C17" s="94" t="s">
        <v>217</v>
      </c>
      <c r="D17" s="94">
        <f t="shared" ref="D17:J17" si="3">SUM(D18:D22)</f>
        <v>948</v>
      </c>
      <c r="E17" s="94">
        <f t="shared" si="3"/>
        <v>100</v>
      </c>
      <c r="F17" s="370">
        <f t="shared" si="3"/>
        <v>848</v>
      </c>
      <c r="G17" s="94">
        <f t="shared" si="3"/>
        <v>86</v>
      </c>
      <c r="H17" s="94">
        <f t="shared" si="3"/>
        <v>762</v>
      </c>
      <c r="I17" s="393">
        <f t="shared" si="3"/>
        <v>274</v>
      </c>
      <c r="J17" s="370">
        <f t="shared" si="3"/>
        <v>574</v>
      </c>
    </row>
    <row r="18" spans="1:10" ht="18" customHeight="1" thickBot="1">
      <c r="A18" s="367" t="s">
        <v>151</v>
      </c>
      <c r="B18" s="367" t="s">
        <v>194</v>
      </c>
      <c r="C18" s="74" t="s">
        <v>123</v>
      </c>
      <c r="D18" s="197">
        <v>60</v>
      </c>
      <c r="E18" s="197">
        <v>20</v>
      </c>
      <c r="F18" s="213">
        <v>40</v>
      </c>
      <c r="G18" s="197">
        <v>18</v>
      </c>
      <c r="H18" s="197">
        <v>22</v>
      </c>
      <c r="I18" s="380">
        <v>40</v>
      </c>
      <c r="J18" s="213"/>
    </row>
    <row r="19" spans="1:10" ht="23.25" customHeight="1" thickBot="1">
      <c r="A19" s="367" t="s">
        <v>152</v>
      </c>
      <c r="B19" s="367" t="s">
        <v>195</v>
      </c>
      <c r="C19" s="254" t="s">
        <v>123</v>
      </c>
      <c r="D19" s="197">
        <v>240</v>
      </c>
      <c r="E19" s="197">
        <v>80</v>
      </c>
      <c r="F19" s="213">
        <v>160</v>
      </c>
      <c r="G19" s="197">
        <v>68</v>
      </c>
      <c r="H19" s="197">
        <v>92</v>
      </c>
      <c r="I19" s="380">
        <v>54</v>
      </c>
      <c r="J19" s="213">
        <v>106</v>
      </c>
    </row>
    <row r="20" spans="1:10" ht="24" customHeight="1" thickBot="1">
      <c r="A20" s="363" t="s">
        <v>155</v>
      </c>
      <c r="B20" s="367" t="s">
        <v>196</v>
      </c>
      <c r="C20" s="375" t="s">
        <v>154</v>
      </c>
      <c r="D20" s="197">
        <v>72</v>
      </c>
      <c r="E20" s="197"/>
      <c r="F20" s="213">
        <v>72</v>
      </c>
      <c r="G20" s="197"/>
      <c r="H20" s="197">
        <v>72</v>
      </c>
      <c r="I20" s="380">
        <v>72</v>
      </c>
      <c r="J20" s="213"/>
    </row>
    <row r="21" spans="1:10" ht="24.75" customHeight="1" thickBot="1">
      <c r="A21" s="363" t="s">
        <v>156</v>
      </c>
      <c r="B21" s="367" t="s">
        <v>195</v>
      </c>
      <c r="C21" s="375" t="s">
        <v>154</v>
      </c>
      <c r="D21" s="197">
        <v>324</v>
      </c>
      <c r="E21" s="197"/>
      <c r="F21" s="213">
        <v>324</v>
      </c>
      <c r="G21" s="197"/>
      <c r="H21" s="197">
        <v>324</v>
      </c>
      <c r="I21" s="380">
        <v>108</v>
      </c>
      <c r="J21" s="213">
        <v>216</v>
      </c>
    </row>
    <row r="22" spans="1:10" ht="25.5" customHeight="1" thickBot="1">
      <c r="A22" s="363" t="s">
        <v>157</v>
      </c>
      <c r="B22" s="367" t="s">
        <v>197</v>
      </c>
      <c r="C22" s="375" t="s">
        <v>154</v>
      </c>
      <c r="D22" s="197">
        <v>252</v>
      </c>
      <c r="E22" s="197"/>
      <c r="F22" s="213">
        <v>252</v>
      </c>
      <c r="G22" s="197"/>
      <c r="H22" s="197">
        <v>252</v>
      </c>
      <c r="I22" s="380"/>
      <c r="J22" s="213">
        <v>252</v>
      </c>
    </row>
    <row r="23" spans="1:10" ht="34.5" customHeight="1" thickBot="1">
      <c r="A23" s="379" t="s">
        <v>158</v>
      </c>
      <c r="B23" s="366" t="s">
        <v>165</v>
      </c>
      <c r="C23" s="94" t="s">
        <v>217</v>
      </c>
      <c r="D23" s="244">
        <v>300</v>
      </c>
      <c r="E23" s="244">
        <v>96</v>
      </c>
      <c r="F23" s="371">
        <f>SUM(F24:F24)</f>
        <v>204</v>
      </c>
      <c r="G23" s="244">
        <f>SUM(G24:G24)</f>
        <v>92</v>
      </c>
      <c r="H23" s="244">
        <f>SUM(H24:H24)</f>
        <v>112</v>
      </c>
      <c r="I23" s="394">
        <f>SUM(I24:I24)</f>
        <v>94</v>
      </c>
      <c r="J23" s="371">
        <f>SUM(J24:J24)</f>
        <v>110</v>
      </c>
    </row>
    <row r="24" spans="1:10" ht="33" customHeight="1" thickBot="1">
      <c r="A24" s="376" t="s">
        <v>159</v>
      </c>
      <c r="B24" s="376" t="s">
        <v>198</v>
      </c>
      <c r="C24" s="385" t="s">
        <v>123</v>
      </c>
      <c r="D24" s="377">
        <v>300</v>
      </c>
      <c r="E24" s="377">
        <v>94</v>
      </c>
      <c r="F24" s="378">
        <v>204</v>
      </c>
      <c r="G24" s="377">
        <v>92</v>
      </c>
      <c r="H24" s="377">
        <v>112</v>
      </c>
      <c r="I24" s="395">
        <v>94</v>
      </c>
      <c r="J24" s="378">
        <v>110</v>
      </c>
    </row>
    <row r="25" spans="1:10" ht="42" customHeight="1" thickBot="1">
      <c r="A25" s="379" t="s">
        <v>161</v>
      </c>
      <c r="B25" s="366" t="s">
        <v>199</v>
      </c>
      <c r="C25" s="251" t="s">
        <v>217</v>
      </c>
      <c r="D25" s="244">
        <f t="shared" ref="D25:J25" si="4">SUM(D26:D28)</f>
        <v>144</v>
      </c>
      <c r="E25" s="244">
        <f t="shared" si="4"/>
        <v>36</v>
      </c>
      <c r="F25" s="371">
        <f t="shared" si="4"/>
        <v>108</v>
      </c>
      <c r="G25" s="244">
        <f t="shared" si="4"/>
        <v>32</v>
      </c>
      <c r="H25" s="244">
        <f t="shared" si="4"/>
        <v>76</v>
      </c>
      <c r="I25" s="394">
        <f t="shared" si="4"/>
        <v>20</v>
      </c>
      <c r="J25" s="371">
        <f t="shared" si="4"/>
        <v>88</v>
      </c>
    </row>
    <row r="26" spans="1:10" ht="24.75" customHeight="1" thickBot="1">
      <c r="A26" s="367" t="s">
        <v>162</v>
      </c>
      <c r="B26" s="368" t="s">
        <v>200</v>
      </c>
      <c r="C26" s="74" t="s">
        <v>123</v>
      </c>
      <c r="D26" s="197">
        <f>E26+F26</f>
        <v>54</v>
      </c>
      <c r="E26" s="197">
        <v>18</v>
      </c>
      <c r="F26" s="213">
        <v>36</v>
      </c>
      <c r="G26" s="197">
        <v>16</v>
      </c>
      <c r="H26" s="197">
        <v>20</v>
      </c>
      <c r="I26" s="380">
        <v>20</v>
      </c>
      <c r="J26" s="213">
        <v>16</v>
      </c>
    </row>
    <row r="27" spans="1:10" ht="32.25" customHeight="1" thickBot="1">
      <c r="A27" s="367" t="s">
        <v>163</v>
      </c>
      <c r="B27" s="368" t="s">
        <v>201</v>
      </c>
      <c r="C27" s="74" t="s">
        <v>123</v>
      </c>
      <c r="D27" s="197">
        <f>E27+F27</f>
        <v>54</v>
      </c>
      <c r="E27" s="197">
        <v>18</v>
      </c>
      <c r="F27" s="213">
        <v>36</v>
      </c>
      <c r="G27" s="197">
        <v>16</v>
      </c>
      <c r="H27" s="197">
        <v>20</v>
      </c>
      <c r="I27" s="380"/>
      <c r="J27" s="213">
        <v>36</v>
      </c>
    </row>
    <row r="28" spans="1:10" ht="24" customHeight="1" thickBot="1">
      <c r="A28" s="363" t="s">
        <v>164</v>
      </c>
      <c r="B28" s="367" t="s">
        <v>202</v>
      </c>
      <c r="C28" s="197" t="s">
        <v>123</v>
      </c>
      <c r="D28" s="197">
        <v>36</v>
      </c>
      <c r="E28" s="197"/>
      <c r="F28" s="213">
        <v>36</v>
      </c>
      <c r="G28" s="197"/>
      <c r="H28" s="197">
        <v>36</v>
      </c>
      <c r="I28" s="380"/>
      <c r="J28" s="213">
        <v>36</v>
      </c>
    </row>
    <row r="29" spans="1:10" ht="16.5" thickBot="1">
      <c r="A29" s="369" t="s">
        <v>166</v>
      </c>
      <c r="B29" s="369" t="s">
        <v>167</v>
      </c>
      <c r="C29" s="255" t="s">
        <v>168</v>
      </c>
      <c r="D29" s="256">
        <v>80</v>
      </c>
      <c r="E29" s="256">
        <v>40</v>
      </c>
      <c r="F29" s="372">
        <v>40</v>
      </c>
      <c r="G29" s="256">
        <v>0</v>
      </c>
      <c r="H29" s="256">
        <v>40</v>
      </c>
      <c r="I29" s="396">
        <v>20</v>
      </c>
      <c r="J29" s="386">
        <v>20</v>
      </c>
    </row>
    <row r="30" spans="1:10" ht="15.75" thickBot="1">
      <c r="A30" s="465" t="s">
        <v>169</v>
      </c>
      <c r="B30" s="466"/>
      <c r="C30" s="258"/>
      <c r="D30" s="258">
        <f t="shared" ref="D30:J30" si="5">SUM(D8+D15)</f>
        <v>1724</v>
      </c>
      <c r="E30" s="258">
        <f t="shared" si="5"/>
        <v>356</v>
      </c>
      <c r="F30" s="258">
        <f t="shared" si="5"/>
        <v>1404</v>
      </c>
      <c r="G30" s="258">
        <f t="shared" si="5"/>
        <v>300</v>
      </c>
      <c r="H30" s="258">
        <f t="shared" si="5"/>
        <v>1104</v>
      </c>
      <c r="I30" s="397">
        <f t="shared" si="5"/>
        <v>612</v>
      </c>
      <c r="J30" s="373">
        <f t="shared" si="5"/>
        <v>792</v>
      </c>
    </row>
    <row r="31" spans="1:10" ht="15.75" thickBot="1">
      <c r="A31" s="254" t="s">
        <v>171</v>
      </c>
      <c r="B31" s="262" t="s">
        <v>172</v>
      </c>
      <c r="C31" s="255"/>
      <c r="D31" s="255"/>
      <c r="E31" s="255"/>
      <c r="F31" s="266">
        <v>432</v>
      </c>
      <c r="G31" s="267"/>
      <c r="H31" s="267"/>
      <c r="I31" s="398">
        <v>180</v>
      </c>
      <c r="J31" s="266">
        <v>252</v>
      </c>
    </row>
    <row r="32" spans="1:10" ht="15.75" thickBot="1">
      <c r="A32" s="254" t="s">
        <v>173</v>
      </c>
      <c r="B32" s="272" t="s">
        <v>174</v>
      </c>
      <c r="C32" s="255"/>
      <c r="D32" s="255"/>
      <c r="E32" s="255"/>
      <c r="F32" s="263">
        <v>252</v>
      </c>
      <c r="G32" s="262"/>
      <c r="H32" s="262"/>
      <c r="I32" s="399"/>
      <c r="J32" s="263">
        <v>252</v>
      </c>
    </row>
    <row r="33" spans="1:10" ht="15.75" thickBot="1">
      <c r="A33" s="74" t="s">
        <v>175</v>
      </c>
      <c r="B33" s="262" t="s">
        <v>176</v>
      </c>
      <c r="C33" s="255"/>
      <c r="D33" s="255"/>
      <c r="E33" s="255"/>
      <c r="F33" s="263" t="s">
        <v>178</v>
      </c>
      <c r="G33" s="255"/>
      <c r="H33" s="255"/>
      <c r="I33" s="400"/>
      <c r="J33" s="263" t="s">
        <v>178</v>
      </c>
    </row>
    <row r="34" spans="1:10" ht="26.45" customHeight="1" thickBot="1">
      <c r="A34" s="387" t="s">
        <v>179</v>
      </c>
      <c r="B34" s="276" t="s">
        <v>180</v>
      </c>
      <c r="C34" s="255"/>
      <c r="D34" s="255"/>
      <c r="E34" s="255"/>
      <c r="F34" s="263" t="s">
        <v>178</v>
      </c>
      <c r="G34" s="255"/>
      <c r="H34" s="255"/>
      <c r="I34" s="400"/>
      <c r="J34" s="263" t="s">
        <v>178</v>
      </c>
    </row>
    <row r="35" spans="1:10" ht="15.75" thickBot="1">
      <c r="A35" s="493" t="s">
        <v>181</v>
      </c>
      <c r="B35" s="494"/>
      <c r="C35" s="494"/>
      <c r="D35" s="494"/>
      <c r="E35" s="494"/>
      <c r="F35" s="494"/>
      <c r="G35" s="494"/>
      <c r="H35" s="495"/>
      <c r="I35" s="374">
        <v>8</v>
      </c>
      <c r="J35" s="388">
        <v>5</v>
      </c>
    </row>
    <row r="36" spans="1:10" ht="15.75" thickBot="1">
      <c r="A36" s="493" t="s">
        <v>182</v>
      </c>
      <c r="B36" s="494"/>
      <c r="C36" s="494"/>
      <c r="D36" s="494"/>
      <c r="E36" s="494"/>
      <c r="F36" s="494"/>
      <c r="G36" s="494"/>
      <c r="H36" s="495"/>
      <c r="I36" s="374">
        <v>5</v>
      </c>
      <c r="J36" s="388">
        <v>7</v>
      </c>
    </row>
    <row r="37" spans="1:10" ht="15.75" thickBot="1">
      <c r="A37" s="493" t="s">
        <v>183</v>
      </c>
      <c r="B37" s="494"/>
      <c r="C37" s="494"/>
      <c r="D37" s="494"/>
      <c r="E37" s="494"/>
      <c r="F37" s="494"/>
      <c r="G37" s="494"/>
      <c r="H37" s="495"/>
      <c r="I37" s="484">
        <v>7</v>
      </c>
      <c r="J37" s="485"/>
    </row>
    <row r="38" spans="1:10" ht="15.75" thickBot="1">
      <c r="A38" s="496" t="s">
        <v>184</v>
      </c>
      <c r="B38" s="497"/>
      <c r="C38" s="497"/>
      <c r="D38" s="497"/>
      <c r="E38" s="497"/>
      <c r="F38" s="497"/>
      <c r="G38" s="497"/>
      <c r="H38" s="498"/>
      <c r="I38" s="484">
        <v>5</v>
      </c>
      <c r="J38" s="485"/>
    </row>
    <row r="39" spans="1:10" ht="15.75" thickBot="1">
      <c r="A39" s="490" t="s">
        <v>185</v>
      </c>
      <c r="B39" s="491"/>
      <c r="C39" s="491"/>
      <c r="D39" s="491"/>
      <c r="E39" s="491"/>
      <c r="F39" s="491"/>
      <c r="G39" s="491"/>
      <c r="H39" s="492"/>
      <c r="I39" s="488">
        <v>11</v>
      </c>
      <c r="J39" s="489"/>
    </row>
    <row r="40" spans="1:10" ht="15.75" thickBot="1">
      <c r="A40" s="490" t="s">
        <v>186</v>
      </c>
      <c r="B40" s="491"/>
      <c r="C40" s="491"/>
      <c r="D40" s="491"/>
      <c r="E40" s="491"/>
      <c r="F40" s="491"/>
      <c r="G40" s="491"/>
      <c r="H40" s="492"/>
      <c r="I40" s="486">
        <v>3</v>
      </c>
      <c r="J40" s="487"/>
    </row>
    <row r="41" spans="1:10">
      <c r="A41" s="483" t="s">
        <v>18</v>
      </c>
      <c r="B41" s="483"/>
      <c r="C41" s="483"/>
      <c r="D41" s="483"/>
      <c r="E41" s="483"/>
      <c r="F41" s="281"/>
      <c r="G41" s="142"/>
      <c r="H41" s="142"/>
      <c r="I41" s="142"/>
      <c r="J41" s="142"/>
    </row>
    <row r="42" spans="1:10" ht="30.75" customHeight="1">
      <c r="A42" s="475" t="s">
        <v>207</v>
      </c>
      <c r="B42" s="475"/>
      <c r="C42" s="475"/>
      <c r="D42" s="475"/>
      <c r="E42" s="475"/>
      <c r="F42" s="475"/>
      <c r="G42" s="475"/>
      <c r="H42" s="475"/>
      <c r="I42" s="475"/>
      <c r="J42" s="475"/>
    </row>
    <row r="43" spans="1:10">
      <c r="A43" s="475" t="s">
        <v>218</v>
      </c>
      <c r="B43" s="475"/>
      <c r="C43" s="475"/>
      <c r="D43" s="475"/>
      <c r="E43" s="475"/>
      <c r="F43" s="475"/>
      <c r="G43" s="475"/>
      <c r="H43" s="475"/>
      <c r="I43" s="475"/>
      <c r="J43" s="142"/>
    </row>
    <row r="44" spans="1:10">
      <c r="A44" s="475" t="s">
        <v>219</v>
      </c>
      <c r="B44" s="475"/>
      <c r="C44" s="475"/>
      <c r="D44" s="475"/>
      <c r="E44" s="475"/>
      <c r="F44" s="475"/>
      <c r="G44" s="475"/>
      <c r="H44" s="475"/>
      <c r="I44" s="475"/>
      <c r="J44" s="142"/>
    </row>
    <row r="45" spans="1:10">
      <c r="A45" s="482"/>
      <c r="B45" s="482"/>
      <c r="C45" s="482"/>
      <c r="D45" s="482"/>
      <c r="E45" s="482"/>
      <c r="F45" s="482"/>
      <c r="G45" s="482"/>
      <c r="H45" s="482"/>
      <c r="I45" s="482"/>
      <c r="J45" s="142"/>
    </row>
    <row r="46" spans="1:10">
      <c r="A46" s="359"/>
      <c r="B46" s="359"/>
      <c r="C46" s="359"/>
      <c r="D46" s="359"/>
      <c r="E46" s="359"/>
      <c r="F46" s="281"/>
      <c r="G46" s="142"/>
      <c r="H46" s="142"/>
      <c r="I46" s="142"/>
      <c r="J46" s="142"/>
    </row>
    <row r="47" spans="1:10">
      <c r="A47" s="482"/>
      <c r="B47" s="482"/>
      <c r="C47" s="482"/>
      <c r="D47" s="482"/>
      <c r="E47" s="482"/>
      <c r="F47" s="281"/>
      <c r="G47" s="142"/>
      <c r="H47" s="142"/>
      <c r="I47" s="142"/>
      <c r="J47" s="142"/>
    </row>
    <row r="48" spans="1:10">
      <c r="A48" s="475"/>
      <c r="B48" s="475"/>
      <c r="C48" s="475"/>
      <c r="D48" s="475"/>
      <c r="E48" s="475"/>
      <c r="F48" s="281"/>
      <c r="G48" s="142"/>
      <c r="H48" s="142"/>
      <c r="I48" s="142"/>
      <c r="J48" s="142"/>
    </row>
  </sheetData>
  <mergeCells count="35">
    <mergeCell ref="A36:H36"/>
    <mergeCell ref="A35:H35"/>
    <mergeCell ref="A1:A5"/>
    <mergeCell ref="B1:B5"/>
    <mergeCell ref="C1:C5"/>
    <mergeCell ref="D1:H1"/>
    <mergeCell ref="D2:D5"/>
    <mergeCell ref="E2:E5"/>
    <mergeCell ref="F2:H2"/>
    <mergeCell ref="F3:F5"/>
    <mergeCell ref="G3:H3"/>
    <mergeCell ref="G4:G5"/>
    <mergeCell ref="H4:H5"/>
    <mergeCell ref="A7:B7"/>
    <mergeCell ref="A30:B30"/>
    <mergeCell ref="K2:M2"/>
    <mergeCell ref="N2:P2"/>
    <mergeCell ref="L3:M3"/>
    <mergeCell ref="O3:P3"/>
    <mergeCell ref="I1:J2"/>
    <mergeCell ref="A42:J42"/>
    <mergeCell ref="A41:E41"/>
    <mergeCell ref="I37:J37"/>
    <mergeCell ref="I40:J40"/>
    <mergeCell ref="I39:J39"/>
    <mergeCell ref="A39:H39"/>
    <mergeCell ref="A37:H37"/>
    <mergeCell ref="A38:H38"/>
    <mergeCell ref="I38:J38"/>
    <mergeCell ref="A40:H40"/>
    <mergeCell ref="A47:E47"/>
    <mergeCell ref="A48:E48"/>
    <mergeCell ref="A43:I43"/>
    <mergeCell ref="A44:I44"/>
    <mergeCell ref="A45:I45"/>
  </mergeCells>
  <printOptions horizontalCentered="1" verticalCentered="1"/>
  <pageMargins left="0" right="0" top="0.35433070866141736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topLeftCell="A25" zoomScale="90" zoomScaleNormal="90" workbookViewId="0">
      <selection activeCell="G43" sqref="G43"/>
    </sheetView>
  </sheetViews>
  <sheetFormatPr defaultRowHeight="15"/>
  <cols>
    <col min="1" max="1" width="6.42578125" customWidth="1"/>
    <col min="2" max="2" width="30.5703125" customWidth="1"/>
    <col min="3" max="3" width="6.42578125" customWidth="1"/>
    <col min="4" max="4" width="6.7109375" customWidth="1"/>
    <col min="5" max="6" width="5.5703125" customWidth="1"/>
    <col min="7" max="7" width="5.42578125" customWidth="1"/>
    <col min="8" max="8" width="7.85546875" customWidth="1"/>
    <col min="9" max="10" width="5.85546875" customWidth="1"/>
    <col min="11" max="11" width="7.85546875" customWidth="1"/>
    <col min="12" max="12" width="5.42578125" customWidth="1"/>
    <col min="13" max="13" width="6.42578125" hidden="1" customWidth="1"/>
    <col min="14" max="14" width="8.140625" customWidth="1"/>
    <col min="257" max="257" width="6.42578125" customWidth="1"/>
    <col min="258" max="258" width="30.5703125" customWidth="1"/>
    <col min="259" max="259" width="6.42578125" customWidth="1"/>
    <col min="260" max="260" width="6.7109375" customWidth="1"/>
    <col min="261" max="262" width="5.5703125" customWidth="1"/>
    <col min="263" max="263" width="5.42578125" customWidth="1"/>
    <col min="264" max="264" width="7.85546875" customWidth="1"/>
    <col min="265" max="266" width="5.85546875" customWidth="1"/>
    <col min="267" max="267" width="7.85546875" customWidth="1"/>
    <col min="268" max="268" width="5.42578125" customWidth="1"/>
    <col min="269" max="269" width="0" hidden="1" customWidth="1"/>
    <col min="270" max="270" width="8.140625" customWidth="1"/>
    <col min="513" max="513" width="6.42578125" customWidth="1"/>
    <col min="514" max="514" width="30.5703125" customWidth="1"/>
    <col min="515" max="515" width="6.42578125" customWidth="1"/>
    <col min="516" max="516" width="6.7109375" customWidth="1"/>
    <col min="517" max="518" width="5.5703125" customWidth="1"/>
    <col min="519" max="519" width="5.42578125" customWidth="1"/>
    <col min="520" max="520" width="7.85546875" customWidth="1"/>
    <col min="521" max="522" width="5.85546875" customWidth="1"/>
    <col min="523" max="523" width="7.85546875" customWidth="1"/>
    <col min="524" max="524" width="5.42578125" customWidth="1"/>
    <col min="525" max="525" width="0" hidden="1" customWidth="1"/>
    <col min="526" max="526" width="8.140625" customWidth="1"/>
    <col min="769" max="769" width="6.42578125" customWidth="1"/>
    <col min="770" max="770" width="30.5703125" customWidth="1"/>
    <col min="771" max="771" width="6.42578125" customWidth="1"/>
    <col min="772" max="772" width="6.7109375" customWidth="1"/>
    <col min="773" max="774" width="5.5703125" customWidth="1"/>
    <col min="775" max="775" width="5.42578125" customWidth="1"/>
    <col min="776" max="776" width="7.85546875" customWidth="1"/>
    <col min="777" max="778" width="5.85546875" customWidth="1"/>
    <col min="779" max="779" width="7.85546875" customWidth="1"/>
    <col min="780" max="780" width="5.42578125" customWidth="1"/>
    <col min="781" max="781" width="0" hidden="1" customWidth="1"/>
    <col min="782" max="782" width="8.140625" customWidth="1"/>
    <col min="1025" max="1025" width="6.42578125" customWidth="1"/>
    <col min="1026" max="1026" width="30.5703125" customWidth="1"/>
    <col min="1027" max="1027" width="6.42578125" customWidth="1"/>
    <col min="1028" max="1028" width="6.7109375" customWidth="1"/>
    <col min="1029" max="1030" width="5.5703125" customWidth="1"/>
    <col min="1031" max="1031" width="5.42578125" customWidth="1"/>
    <col min="1032" max="1032" width="7.85546875" customWidth="1"/>
    <col min="1033" max="1034" width="5.85546875" customWidth="1"/>
    <col min="1035" max="1035" width="7.85546875" customWidth="1"/>
    <col min="1036" max="1036" width="5.42578125" customWidth="1"/>
    <col min="1037" max="1037" width="0" hidden="1" customWidth="1"/>
    <col min="1038" max="1038" width="8.140625" customWidth="1"/>
    <col min="1281" max="1281" width="6.42578125" customWidth="1"/>
    <col min="1282" max="1282" width="30.5703125" customWidth="1"/>
    <col min="1283" max="1283" width="6.42578125" customWidth="1"/>
    <col min="1284" max="1284" width="6.7109375" customWidth="1"/>
    <col min="1285" max="1286" width="5.5703125" customWidth="1"/>
    <col min="1287" max="1287" width="5.42578125" customWidth="1"/>
    <col min="1288" max="1288" width="7.85546875" customWidth="1"/>
    <col min="1289" max="1290" width="5.85546875" customWidth="1"/>
    <col min="1291" max="1291" width="7.85546875" customWidth="1"/>
    <col min="1292" max="1292" width="5.42578125" customWidth="1"/>
    <col min="1293" max="1293" width="0" hidden="1" customWidth="1"/>
    <col min="1294" max="1294" width="8.140625" customWidth="1"/>
    <col min="1537" max="1537" width="6.42578125" customWidth="1"/>
    <col min="1538" max="1538" width="30.5703125" customWidth="1"/>
    <col min="1539" max="1539" width="6.42578125" customWidth="1"/>
    <col min="1540" max="1540" width="6.7109375" customWidth="1"/>
    <col min="1541" max="1542" width="5.5703125" customWidth="1"/>
    <col min="1543" max="1543" width="5.42578125" customWidth="1"/>
    <col min="1544" max="1544" width="7.85546875" customWidth="1"/>
    <col min="1545" max="1546" width="5.85546875" customWidth="1"/>
    <col min="1547" max="1547" width="7.85546875" customWidth="1"/>
    <col min="1548" max="1548" width="5.42578125" customWidth="1"/>
    <col min="1549" max="1549" width="0" hidden="1" customWidth="1"/>
    <col min="1550" max="1550" width="8.140625" customWidth="1"/>
    <col min="1793" max="1793" width="6.42578125" customWidth="1"/>
    <col min="1794" max="1794" width="30.5703125" customWidth="1"/>
    <col min="1795" max="1795" width="6.42578125" customWidth="1"/>
    <col min="1796" max="1796" width="6.7109375" customWidth="1"/>
    <col min="1797" max="1798" width="5.5703125" customWidth="1"/>
    <col min="1799" max="1799" width="5.42578125" customWidth="1"/>
    <col min="1800" max="1800" width="7.85546875" customWidth="1"/>
    <col min="1801" max="1802" width="5.85546875" customWidth="1"/>
    <col min="1803" max="1803" width="7.85546875" customWidth="1"/>
    <col min="1804" max="1804" width="5.42578125" customWidth="1"/>
    <col min="1805" max="1805" width="0" hidden="1" customWidth="1"/>
    <col min="1806" max="1806" width="8.140625" customWidth="1"/>
    <col min="2049" max="2049" width="6.42578125" customWidth="1"/>
    <col min="2050" max="2050" width="30.5703125" customWidth="1"/>
    <col min="2051" max="2051" width="6.42578125" customWidth="1"/>
    <col min="2052" max="2052" width="6.7109375" customWidth="1"/>
    <col min="2053" max="2054" width="5.5703125" customWidth="1"/>
    <col min="2055" max="2055" width="5.42578125" customWidth="1"/>
    <col min="2056" max="2056" width="7.85546875" customWidth="1"/>
    <col min="2057" max="2058" width="5.85546875" customWidth="1"/>
    <col min="2059" max="2059" width="7.85546875" customWidth="1"/>
    <col min="2060" max="2060" width="5.42578125" customWidth="1"/>
    <col min="2061" max="2061" width="0" hidden="1" customWidth="1"/>
    <col min="2062" max="2062" width="8.140625" customWidth="1"/>
    <col min="2305" max="2305" width="6.42578125" customWidth="1"/>
    <col min="2306" max="2306" width="30.5703125" customWidth="1"/>
    <col min="2307" max="2307" width="6.42578125" customWidth="1"/>
    <col min="2308" max="2308" width="6.7109375" customWidth="1"/>
    <col min="2309" max="2310" width="5.5703125" customWidth="1"/>
    <col min="2311" max="2311" width="5.42578125" customWidth="1"/>
    <col min="2312" max="2312" width="7.85546875" customWidth="1"/>
    <col min="2313" max="2314" width="5.85546875" customWidth="1"/>
    <col min="2315" max="2315" width="7.85546875" customWidth="1"/>
    <col min="2316" max="2316" width="5.42578125" customWidth="1"/>
    <col min="2317" max="2317" width="0" hidden="1" customWidth="1"/>
    <col min="2318" max="2318" width="8.140625" customWidth="1"/>
    <col min="2561" max="2561" width="6.42578125" customWidth="1"/>
    <col min="2562" max="2562" width="30.5703125" customWidth="1"/>
    <col min="2563" max="2563" width="6.42578125" customWidth="1"/>
    <col min="2564" max="2564" width="6.7109375" customWidth="1"/>
    <col min="2565" max="2566" width="5.5703125" customWidth="1"/>
    <col min="2567" max="2567" width="5.42578125" customWidth="1"/>
    <col min="2568" max="2568" width="7.85546875" customWidth="1"/>
    <col min="2569" max="2570" width="5.85546875" customWidth="1"/>
    <col min="2571" max="2571" width="7.85546875" customWidth="1"/>
    <col min="2572" max="2572" width="5.42578125" customWidth="1"/>
    <col min="2573" max="2573" width="0" hidden="1" customWidth="1"/>
    <col min="2574" max="2574" width="8.140625" customWidth="1"/>
    <col min="2817" max="2817" width="6.42578125" customWidth="1"/>
    <col min="2818" max="2818" width="30.5703125" customWidth="1"/>
    <col min="2819" max="2819" width="6.42578125" customWidth="1"/>
    <col min="2820" max="2820" width="6.7109375" customWidth="1"/>
    <col min="2821" max="2822" width="5.5703125" customWidth="1"/>
    <col min="2823" max="2823" width="5.42578125" customWidth="1"/>
    <col min="2824" max="2824" width="7.85546875" customWidth="1"/>
    <col min="2825" max="2826" width="5.85546875" customWidth="1"/>
    <col min="2827" max="2827" width="7.85546875" customWidth="1"/>
    <col min="2828" max="2828" width="5.42578125" customWidth="1"/>
    <col min="2829" max="2829" width="0" hidden="1" customWidth="1"/>
    <col min="2830" max="2830" width="8.140625" customWidth="1"/>
    <col min="3073" max="3073" width="6.42578125" customWidth="1"/>
    <col min="3074" max="3074" width="30.5703125" customWidth="1"/>
    <col min="3075" max="3075" width="6.42578125" customWidth="1"/>
    <col min="3076" max="3076" width="6.7109375" customWidth="1"/>
    <col min="3077" max="3078" width="5.5703125" customWidth="1"/>
    <col min="3079" max="3079" width="5.42578125" customWidth="1"/>
    <col min="3080" max="3080" width="7.85546875" customWidth="1"/>
    <col min="3081" max="3082" width="5.85546875" customWidth="1"/>
    <col min="3083" max="3083" width="7.85546875" customWidth="1"/>
    <col min="3084" max="3084" width="5.42578125" customWidth="1"/>
    <col min="3085" max="3085" width="0" hidden="1" customWidth="1"/>
    <col min="3086" max="3086" width="8.140625" customWidth="1"/>
    <col min="3329" max="3329" width="6.42578125" customWidth="1"/>
    <col min="3330" max="3330" width="30.5703125" customWidth="1"/>
    <col min="3331" max="3331" width="6.42578125" customWidth="1"/>
    <col min="3332" max="3332" width="6.7109375" customWidth="1"/>
    <col min="3333" max="3334" width="5.5703125" customWidth="1"/>
    <col min="3335" max="3335" width="5.42578125" customWidth="1"/>
    <col min="3336" max="3336" width="7.85546875" customWidth="1"/>
    <col min="3337" max="3338" width="5.85546875" customWidth="1"/>
    <col min="3339" max="3339" width="7.85546875" customWidth="1"/>
    <col min="3340" max="3340" width="5.42578125" customWidth="1"/>
    <col min="3341" max="3341" width="0" hidden="1" customWidth="1"/>
    <col min="3342" max="3342" width="8.140625" customWidth="1"/>
    <col min="3585" max="3585" width="6.42578125" customWidth="1"/>
    <col min="3586" max="3586" width="30.5703125" customWidth="1"/>
    <col min="3587" max="3587" width="6.42578125" customWidth="1"/>
    <col min="3588" max="3588" width="6.7109375" customWidth="1"/>
    <col min="3589" max="3590" width="5.5703125" customWidth="1"/>
    <col min="3591" max="3591" width="5.42578125" customWidth="1"/>
    <col min="3592" max="3592" width="7.85546875" customWidth="1"/>
    <col min="3593" max="3594" width="5.85546875" customWidth="1"/>
    <col min="3595" max="3595" width="7.85546875" customWidth="1"/>
    <col min="3596" max="3596" width="5.42578125" customWidth="1"/>
    <col min="3597" max="3597" width="0" hidden="1" customWidth="1"/>
    <col min="3598" max="3598" width="8.140625" customWidth="1"/>
    <col min="3841" max="3841" width="6.42578125" customWidth="1"/>
    <col min="3842" max="3842" width="30.5703125" customWidth="1"/>
    <col min="3843" max="3843" width="6.42578125" customWidth="1"/>
    <col min="3844" max="3844" width="6.7109375" customWidth="1"/>
    <col min="3845" max="3846" width="5.5703125" customWidth="1"/>
    <col min="3847" max="3847" width="5.42578125" customWidth="1"/>
    <col min="3848" max="3848" width="7.85546875" customWidth="1"/>
    <col min="3849" max="3850" width="5.85546875" customWidth="1"/>
    <col min="3851" max="3851" width="7.85546875" customWidth="1"/>
    <col min="3852" max="3852" width="5.42578125" customWidth="1"/>
    <col min="3853" max="3853" width="0" hidden="1" customWidth="1"/>
    <col min="3854" max="3854" width="8.140625" customWidth="1"/>
    <col min="4097" max="4097" width="6.42578125" customWidth="1"/>
    <col min="4098" max="4098" width="30.5703125" customWidth="1"/>
    <col min="4099" max="4099" width="6.42578125" customWidth="1"/>
    <col min="4100" max="4100" width="6.7109375" customWidth="1"/>
    <col min="4101" max="4102" width="5.5703125" customWidth="1"/>
    <col min="4103" max="4103" width="5.42578125" customWidth="1"/>
    <col min="4104" max="4104" width="7.85546875" customWidth="1"/>
    <col min="4105" max="4106" width="5.85546875" customWidth="1"/>
    <col min="4107" max="4107" width="7.85546875" customWidth="1"/>
    <col min="4108" max="4108" width="5.42578125" customWidth="1"/>
    <col min="4109" max="4109" width="0" hidden="1" customWidth="1"/>
    <col min="4110" max="4110" width="8.140625" customWidth="1"/>
    <col min="4353" max="4353" width="6.42578125" customWidth="1"/>
    <col min="4354" max="4354" width="30.5703125" customWidth="1"/>
    <col min="4355" max="4355" width="6.42578125" customWidth="1"/>
    <col min="4356" max="4356" width="6.7109375" customWidth="1"/>
    <col min="4357" max="4358" width="5.5703125" customWidth="1"/>
    <col min="4359" max="4359" width="5.42578125" customWidth="1"/>
    <col min="4360" max="4360" width="7.85546875" customWidth="1"/>
    <col min="4361" max="4362" width="5.85546875" customWidth="1"/>
    <col min="4363" max="4363" width="7.85546875" customWidth="1"/>
    <col min="4364" max="4364" width="5.42578125" customWidth="1"/>
    <col min="4365" max="4365" width="0" hidden="1" customWidth="1"/>
    <col min="4366" max="4366" width="8.140625" customWidth="1"/>
    <col min="4609" max="4609" width="6.42578125" customWidth="1"/>
    <col min="4610" max="4610" width="30.5703125" customWidth="1"/>
    <col min="4611" max="4611" width="6.42578125" customWidth="1"/>
    <col min="4612" max="4612" width="6.7109375" customWidth="1"/>
    <col min="4613" max="4614" width="5.5703125" customWidth="1"/>
    <col min="4615" max="4615" width="5.42578125" customWidth="1"/>
    <col min="4616" max="4616" width="7.85546875" customWidth="1"/>
    <col min="4617" max="4618" width="5.85546875" customWidth="1"/>
    <col min="4619" max="4619" width="7.85546875" customWidth="1"/>
    <col min="4620" max="4620" width="5.42578125" customWidth="1"/>
    <col min="4621" max="4621" width="0" hidden="1" customWidth="1"/>
    <col min="4622" max="4622" width="8.140625" customWidth="1"/>
    <col min="4865" max="4865" width="6.42578125" customWidth="1"/>
    <col min="4866" max="4866" width="30.5703125" customWidth="1"/>
    <col min="4867" max="4867" width="6.42578125" customWidth="1"/>
    <col min="4868" max="4868" width="6.7109375" customWidth="1"/>
    <col min="4869" max="4870" width="5.5703125" customWidth="1"/>
    <col min="4871" max="4871" width="5.42578125" customWidth="1"/>
    <col min="4872" max="4872" width="7.85546875" customWidth="1"/>
    <col min="4873" max="4874" width="5.85546875" customWidth="1"/>
    <col min="4875" max="4875" width="7.85546875" customWidth="1"/>
    <col min="4876" max="4876" width="5.42578125" customWidth="1"/>
    <col min="4877" max="4877" width="0" hidden="1" customWidth="1"/>
    <col min="4878" max="4878" width="8.140625" customWidth="1"/>
    <col min="5121" max="5121" width="6.42578125" customWidth="1"/>
    <col min="5122" max="5122" width="30.5703125" customWidth="1"/>
    <col min="5123" max="5123" width="6.42578125" customWidth="1"/>
    <col min="5124" max="5124" width="6.7109375" customWidth="1"/>
    <col min="5125" max="5126" width="5.5703125" customWidth="1"/>
    <col min="5127" max="5127" width="5.42578125" customWidth="1"/>
    <col min="5128" max="5128" width="7.85546875" customWidth="1"/>
    <col min="5129" max="5130" width="5.85546875" customWidth="1"/>
    <col min="5131" max="5131" width="7.85546875" customWidth="1"/>
    <col min="5132" max="5132" width="5.42578125" customWidth="1"/>
    <col min="5133" max="5133" width="0" hidden="1" customWidth="1"/>
    <col min="5134" max="5134" width="8.140625" customWidth="1"/>
    <col min="5377" max="5377" width="6.42578125" customWidth="1"/>
    <col min="5378" max="5378" width="30.5703125" customWidth="1"/>
    <col min="5379" max="5379" width="6.42578125" customWidth="1"/>
    <col min="5380" max="5380" width="6.7109375" customWidth="1"/>
    <col min="5381" max="5382" width="5.5703125" customWidth="1"/>
    <col min="5383" max="5383" width="5.42578125" customWidth="1"/>
    <col min="5384" max="5384" width="7.85546875" customWidth="1"/>
    <col min="5385" max="5386" width="5.85546875" customWidth="1"/>
    <col min="5387" max="5387" width="7.85546875" customWidth="1"/>
    <col min="5388" max="5388" width="5.42578125" customWidth="1"/>
    <col min="5389" max="5389" width="0" hidden="1" customWidth="1"/>
    <col min="5390" max="5390" width="8.140625" customWidth="1"/>
    <col min="5633" max="5633" width="6.42578125" customWidth="1"/>
    <col min="5634" max="5634" width="30.5703125" customWidth="1"/>
    <col min="5635" max="5635" width="6.42578125" customWidth="1"/>
    <col min="5636" max="5636" width="6.7109375" customWidth="1"/>
    <col min="5637" max="5638" width="5.5703125" customWidth="1"/>
    <col min="5639" max="5639" width="5.42578125" customWidth="1"/>
    <col min="5640" max="5640" width="7.85546875" customWidth="1"/>
    <col min="5641" max="5642" width="5.85546875" customWidth="1"/>
    <col min="5643" max="5643" width="7.85546875" customWidth="1"/>
    <col min="5644" max="5644" width="5.42578125" customWidth="1"/>
    <col min="5645" max="5645" width="0" hidden="1" customWidth="1"/>
    <col min="5646" max="5646" width="8.140625" customWidth="1"/>
    <col min="5889" max="5889" width="6.42578125" customWidth="1"/>
    <col min="5890" max="5890" width="30.5703125" customWidth="1"/>
    <col min="5891" max="5891" width="6.42578125" customWidth="1"/>
    <col min="5892" max="5892" width="6.7109375" customWidth="1"/>
    <col min="5893" max="5894" width="5.5703125" customWidth="1"/>
    <col min="5895" max="5895" width="5.42578125" customWidth="1"/>
    <col min="5896" max="5896" width="7.85546875" customWidth="1"/>
    <col min="5897" max="5898" width="5.85546875" customWidth="1"/>
    <col min="5899" max="5899" width="7.85546875" customWidth="1"/>
    <col min="5900" max="5900" width="5.42578125" customWidth="1"/>
    <col min="5901" max="5901" width="0" hidden="1" customWidth="1"/>
    <col min="5902" max="5902" width="8.140625" customWidth="1"/>
    <col min="6145" max="6145" width="6.42578125" customWidth="1"/>
    <col min="6146" max="6146" width="30.5703125" customWidth="1"/>
    <col min="6147" max="6147" width="6.42578125" customWidth="1"/>
    <col min="6148" max="6148" width="6.7109375" customWidth="1"/>
    <col min="6149" max="6150" width="5.5703125" customWidth="1"/>
    <col min="6151" max="6151" width="5.42578125" customWidth="1"/>
    <col min="6152" max="6152" width="7.85546875" customWidth="1"/>
    <col min="6153" max="6154" width="5.85546875" customWidth="1"/>
    <col min="6155" max="6155" width="7.85546875" customWidth="1"/>
    <col min="6156" max="6156" width="5.42578125" customWidth="1"/>
    <col min="6157" max="6157" width="0" hidden="1" customWidth="1"/>
    <col min="6158" max="6158" width="8.140625" customWidth="1"/>
    <col min="6401" max="6401" width="6.42578125" customWidth="1"/>
    <col min="6402" max="6402" width="30.5703125" customWidth="1"/>
    <col min="6403" max="6403" width="6.42578125" customWidth="1"/>
    <col min="6404" max="6404" width="6.7109375" customWidth="1"/>
    <col min="6405" max="6406" width="5.5703125" customWidth="1"/>
    <col min="6407" max="6407" width="5.42578125" customWidth="1"/>
    <col min="6408" max="6408" width="7.85546875" customWidth="1"/>
    <col min="6409" max="6410" width="5.85546875" customWidth="1"/>
    <col min="6411" max="6411" width="7.85546875" customWidth="1"/>
    <col min="6412" max="6412" width="5.42578125" customWidth="1"/>
    <col min="6413" max="6413" width="0" hidden="1" customWidth="1"/>
    <col min="6414" max="6414" width="8.140625" customWidth="1"/>
    <col min="6657" max="6657" width="6.42578125" customWidth="1"/>
    <col min="6658" max="6658" width="30.5703125" customWidth="1"/>
    <col min="6659" max="6659" width="6.42578125" customWidth="1"/>
    <col min="6660" max="6660" width="6.7109375" customWidth="1"/>
    <col min="6661" max="6662" width="5.5703125" customWidth="1"/>
    <col min="6663" max="6663" width="5.42578125" customWidth="1"/>
    <col min="6664" max="6664" width="7.85546875" customWidth="1"/>
    <col min="6665" max="6666" width="5.85546875" customWidth="1"/>
    <col min="6667" max="6667" width="7.85546875" customWidth="1"/>
    <col min="6668" max="6668" width="5.42578125" customWidth="1"/>
    <col min="6669" max="6669" width="0" hidden="1" customWidth="1"/>
    <col min="6670" max="6670" width="8.140625" customWidth="1"/>
    <col min="6913" max="6913" width="6.42578125" customWidth="1"/>
    <col min="6914" max="6914" width="30.5703125" customWidth="1"/>
    <col min="6915" max="6915" width="6.42578125" customWidth="1"/>
    <col min="6916" max="6916" width="6.7109375" customWidth="1"/>
    <col min="6917" max="6918" width="5.5703125" customWidth="1"/>
    <col min="6919" max="6919" width="5.42578125" customWidth="1"/>
    <col min="6920" max="6920" width="7.85546875" customWidth="1"/>
    <col min="6921" max="6922" width="5.85546875" customWidth="1"/>
    <col min="6923" max="6923" width="7.85546875" customWidth="1"/>
    <col min="6924" max="6924" width="5.42578125" customWidth="1"/>
    <col min="6925" max="6925" width="0" hidden="1" customWidth="1"/>
    <col min="6926" max="6926" width="8.140625" customWidth="1"/>
    <col min="7169" max="7169" width="6.42578125" customWidth="1"/>
    <col min="7170" max="7170" width="30.5703125" customWidth="1"/>
    <col min="7171" max="7171" width="6.42578125" customWidth="1"/>
    <col min="7172" max="7172" width="6.7109375" customWidth="1"/>
    <col min="7173" max="7174" width="5.5703125" customWidth="1"/>
    <col min="7175" max="7175" width="5.42578125" customWidth="1"/>
    <col min="7176" max="7176" width="7.85546875" customWidth="1"/>
    <col min="7177" max="7178" width="5.85546875" customWidth="1"/>
    <col min="7179" max="7179" width="7.85546875" customWidth="1"/>
    <col min="7180" max="7180" width="5.42578125" customWidth="1"/>
    <col min="7181" max="7181" width="0" hidden="1" customWidth="1"/>
    <col min="7182" max="7182" width="8.140625" customWidth="1"/>
    <col min="7425" max="7425" width="6.42578125" customWidth="1"/>
    <col min="7426" max="7426" width="30.5703125" customWidth="1"/>
    <col min="7427" max="7427" width="6.42578125" customWidth="1"/>
    <col min="7428" max="7428" width="6.7109375" customWidth="1"/>
    <col min="7429" max="7430" width="5.5703125" customWidth="1"/>
    <col min="7431" max="7431" width="5.42578125" customWidth="1"/>
    <col min="7432" max="7432" width="7.85546875" customWidth="1"/>
    <col min="7433" max="7434" width="5.85546875" customWidth="1"/>
    <col min="7435" max="7435" width="7.85546875" customWidth="1"/>
    <col min="7436" max="7436" width="5.42578125" customWidth="1"/>
    <col min="7437" max="7437" width="0" hidden="1" customWidth="1"/>
    <col min="7438" max="7438" width="8.140625" customWidth="1"/>
    <col min="7681" max="7681" width="6.42578125" customWidth="1"/>
    <col min="7682" max="7682" width="30.5703125" customWidth="1"/>
    <col min="7683" max="7683" width="6.42578125" customWidth="1"/>
    <col min="7684" max="7684" width="6.7109375" customWidth="1"/>
    <col min="7685" max="7686" width="5.5703125" customWidth="1"/>
    <col min="7687" max="7687" width="5.42578125" customWidth="1"/>
    <col min="7688" max="7688" width="7.85546875" customWidth="1"/>
    <col min="7689" max="7690" width="5.85546875" customWidth="1"/>
    <col min="7691" max="7691" width="7.85546875" customWidth="1"/>
    <col min="7692" max="7692" width="5.42578125" customWidth="1"/>
    <col min="7693" max="7693" width="0" hidden="1" customWidth="1"/>
    <col min="7694" max="7694" width="8.140625" customWidth="1"/>
    <col min="7937" max="7937" width="6.42578125" customWidth="1"/>
    <col min="7938" max="7938" width="30.5703125" customWidth="1"/>
    <col min="7939" max="7939" width="6.42578125" customWidth="1"/>
    <col min="7940" max="7940" width="6.7109375" customWidth="1"/>
    <col min="7941" max="7942" width="5.5703125" customWidth="1"/>
    <col min="7943" max="7943" width="5.42578125" customWidth="1"/>
    <col min="7944" max="7944" width="7.85546875" customWidth="1"/>
    <col min="7945" max="7946" width="5.85546875" customWidth="1"/>
    <col min="7947" max="7947" width="7.85546875" customWidth="1"/>
    <col min="7948" max="7948" width="5.42578125" customWidth="1"/>
    <col min="7949" max="7949" width="0" hidden="1" customWidth="1"/>
    <col min="7950" max="7950" width="8.140625" customWidth="1"/>
    <col min="8193" max="8193" width="6.42578125" customWidth="1"/>
    <col min="8194" max="8194" width="30.5703125" customWidth="1"/>
    <col min="8195" max="8195" width="6.42578125" customWidth="1"/>
    <col min="8196" max="8196" width="6.7109375" customWidth="1"/>
    <col min="8197" max="8198" width="5.5703125" customWidth="1"/>
    <col min="8199" max="8199" width="5.42578125" customWidth="1"/>
    <col min="8200" max="8200" width="7.85546875" customWidth="1"/>
    <col min="8201" max="8202" width="5.85546875" customWidth="1"/>
    <col min="8203" max="8203" width="7.85546875" customWidth="1"/>
    <col min="8204" max="8204" width="5.42578125" customWidth="1"/>
    <col min="8205" max="8205" width="0" hidden="1" customWidth="1"/>
    <col min="8206" max="8206" width="8.140625" customWidth="1"/>
    <col min="8449" max="8449" width="6.42578125" customWidth="1"/>
    <col min="8450" max="8450" width="30.5703125" customWidth="1"/>
    <col min="8451" max="8451" width="6.42578125" customWidth="1"/>
    <col min="8452" max="8452" width="6.7109375" customWidth="1"/>
    <col min="8453" max="8454" width="5.5703125" customWidth="1"/>
    <col min="8455" max="8455" width="5.42578125" customWidth="1"/>
    <col min="8456" max="8456" width="7.85546875" customWidth="1"/>
    <col min="8457" max="8458" width="5.85546875" customWidth="1"/>
    <col min="8459" max="8459" width="7.85546875" customWidth="1"/>
    <col min="8460" max="8460" width="5.42578125" customWidth="1"/>
    <col min="8461" max="8461" width="0" hidden="1" customWidth="1"/>
    <col min="8462" max="8462" width="8.140625" customWidth="1"/>
    <col min="8705" max="8705" width="6.42578125" customWidth="1"/>
    <col min="8706" max="8706" width="30.5703125" customWidth="1"/>
    <col min="8707" max="8707" width="6.42578125" customWidth="1"/>
    <col min="8708" max="8708" width="6.7109375" customWidth="1"/>
    <col min="8709" max="8710" width="5.5703125" customWidth="1"/>
    <col min="8711" max="8711" width="5.42578125" customWidth="1"/>
    <col min="8712" max="8712" width="7.85546875" customWidth="1"/>
    <col min="8713" max="8714" width="5.85546875" customWidth="1"/>
    <col min="8715" max="8715" width="7.85546875" customWidth="1"/>
    <col min="8716" max="8716" width="5.42578125" customWidth="1"/>
    <col min="8717" max="8717" width="0" hidden="1" customWidth="1"/>
    <col min="8718" max="8718" width="8.140625" customWidth="1"/>
    <col min="8961" max="8961" width="6.42578125" customWidth="1"/>
    <col min="8962" max="8962" width="30.5703125" customWidth="1"/>
    <col min="8963" max="8963" width="6.42578125" customWidth="1"/>
    <col min="8964" max="8964" width="6.7109375" customWidth="1"/>
    <col min="8965" max="8966" width="5.5703125" customWidth="1"/>
    <col min="8967" max="8967" width="5.42578125" customWidth="1"/>
    <col min="8968" max="8968" width="7.85546875" customWidth="1"/>
    <col min="8969" max="8970" width="5.85546875" customWidth="1"/>
    <col min="8971" max="8971" width="7.85546875" customWidth="1"/>
    <col min="8972" max="8972" width="5.42578125" customWidth="1"/>
    <col min="8973" max="8973" width="0" hidden="1" customWidth="1"/>
    <col min="8974" max="8974" width="8.140625" customWidth="1"/>
    <col min="9217" max="9217" width="6.42578125" customWidth="1"/>
    <col min="9218" max="9218" width="30.5703125" customWidth="1"/>
    <col min="9219" max="9219" width="6.42578125" customWidth="1"/>
    <col min="9220" max="9220" width="6.7109375" customWidth="1"/>
    <col min="9221" max="9222" width="5.5703125" customWidth="1"/>
    <col min="9223" max="9223" width="5.42578125" customWidth="1"/>
    <col min="9224" max="9224" width="7.85546875" customWidth="1"/>
    <col min="9225" max="9226" width="5.85546875" customWidth="1"/>
    <col min="9227" max="9227" width="7.85546875" customWidth="1"/>
    <col min="9228" max="9228" width="5.42578125" customWidth="1"/>
    <col min="9229" max="9229" width="0" hidden="1" customWidth="1"/>
    <col min="9230" max="9230" width="8.140625" customWidth="1"/>
    <col min="9473" max="9473" width="6.42578125" customWidth="1"/>
    <col min="9474" max="9474" width="30.5703125" customWidth="1"/>
    <col min="9475" max="9475" width="6.42578125" customWidth="1"/>
    <col min="9476" max="9476" width="6.7109375" customWidth="1"/>
    <col min="9477" max="9478" width="5.5703125" customWidth="1"/>
    <col min="9479" max="9479" width="5.42578125" customWidth="1"/>
    <col min="9480" max="9480" width="7.85546875" customWidth="1"/>
    <col min="9481" max="9482" width="5.85546875" customWidth="1"/>
    <col min="9483" max="9483" width="7.85546875" customWidth="1"/>
    <col min="9484" max="9484" width="5.42578125" customWidth="1"/>
    <col min="9485" max="9485" width="0" hidden="1" customWidth="1"/>
    <col min="9486" max="9486" width="8.140625" customWidth="1"/>
    <col min="9729" max="9729" width="6.42578125" customWidth="1"/>
    <col min="9730" max="9730" width="30.5703125" customWidth="1"/>
    <col min="9731" max="9731" width="6.42578125" customWidth="1"/>
    <col min="9732" max="9732" width="6.7109375" customWidth="1"/>
    <col min="9733" max="9734" width="5.5703125" customWidth="1"/>
    <col min="9735" max="9735" width="5.42578125" customWidth="1"/>
    <col min="9736" max="9736" width="7.85546875" customWidth="1"/>
    <col min="9737" max="9738" width="5.85546875" customWidth="1"/>
    <col min="9739" max="9739" width="7.85546875" customWidth="1"/>
    <col min="9740" max="9740" width="5.42578125" customWidth="1"/>
    <col min="9741" max="9741" width="0" hidden="1" customWidth="1"/>
    <col min="9742" max="9742" width="8.140625" customWidth="1"/>
    <col min="9985" max="9985" width="6.42578125" customWidth="1"/>
    <col min="9986" max="9986" width="30.5703125" customWidth="1"/>
    <col min="9987" max="9987" width="6.42578125" customWidth="1"/>
    <col min="9988" max="9988" width="6.7109375" customWidth="1"/>
    <col min="9989" max="9990" width="5.5703125" customWidth="1"/>
    <col min="9991" max="9991" width="5.42578125" customWidth="1"/>
    <col min="9992" max="9992" width="7.85546875" customWidth="1"/>
    <col min="9993" max="9994" width="5.85546875" customWidth="1"/>
    <col min="9995" max="9995" width="7.85546875" customWidth="1"/>
    <col min="9996" max="9996" width="5.42578125" customWidth="1"/>
    <col min="9997" max="9997" width="0" hidden="1" customWidth="1"/>
    <col min="9998" max="9998" width="8.140625" customWidth="1"/>
    <col min="10241" max="10241" width="6.42578125" customWidth="1"/>
    <col min="10242" max="10242" width="30.5703125" customWidth="1"/>
    <col min="10243" max="10243" width="6.42578125" customWidth="1"/>
    <col min="10244" max="10244" width="6.7109375" customWidth="1"/>
    <col min="10245" max="10246" width="5.5703125" customWidth="1"/>
    <col min="10247" max="10247" width="5.42578125" customWidth="1"/>
    <col min="10248" max="10248" width="7.85546875" customWidth="1"/>
    <col min="10249" max="10250" width="5.85546875" customWidth="1"/>
    <col min="10251" max="10251" width="7.85546875" customWidth="1"/>
    <col min="10252" max="10252" width="5.42578125" customWidth="1"/>
    <col min="10253" max="10253" width="0" hidden="1" customWidth="1"/>
    <col min="10254" max="10254" width="8.140625" customWidth="1"/>
    <col min="10497" max="10497" width="6.42578125" customWidth="1"/>
    <col min="10498" max="10498" width="30.5703125" customWidth="1"/>
    <col min="10499" max="10499" width="6.42578125" customWidth="1"/>
    <col min="10500" max="10500" width="6.7109375" customWidth="1"/>
    <col min="10501" max="10502" width="5.5703125" customWidth="1"/>
    <col min="10503" max="10503" width="5.42578125" customWidth="1"/>
    <col min="10504" max="10504" width="7.85546875" customWidth="1"/>
    <col min="10505" max="10506" width="5.85546875" customWidth="1"/>
    <col min="10507" max="10507" width="7.85546875" customWidth="1"/>
    <col min="10508" max="10508" width="5.42578125" customWidth="1"/>
    <col min="10509" max="10509" width="0" hidden="1" customWidth="1"/>
    <col min="10510" max="10510" width="8.140625" customWidth="1"/>
    <col min="10753" max="10753" width="6.42578125" customWidth="1"/>
    <col min="10754" max="10754" width="30.5703125" customWidth="1"/>
    <col min="10755" max="10755" width="6.42578125" customWidth="1"/>
    <col min="10756" max="10756" width="6.7109375" customWidth="1"/>
    <col min="10757" max="10758" width="5.5703125" customWidth="1"/>
    <col min="10759" max="10759" width="5.42578125" customWidth="1"/>
    <col min="10760" max="10760" width="7.85546875" customWidth="1"/>
    <col min="10761" max="10762" width="5.85546875" customWidth="1"/>
    <col min="10763" max="10763" width="7.85546875" customWidth="1"/>
    <col min="10764" max="10764" width="5.42578125" customWidth="1"/>
    <col min="10765" max="10765" width="0" hidden="1" customWidth="1"/>
    <col min="10766" max="10766" width="8.140625" customWidth="1"/>
    <col min="11009" max="11009" width="6.42578125" customWidth="1"/>
    <col min="11010" max="11010" width="30.5703125" customWidth="1"/>
    <col min="11011" max="11011" width="6.42578125" customWidth="1"/>
    <col min="11012" max="11012" width="6.7109375" customWidth="1"/>
    <col min="11013" max="11014" width="5.5703125" customWidth="1"/>
    <col min="11015" max="11015" width="5.42578125" customWidth="1"/>
    <col min="11016" max="11016" width="7.85546875" customWidth="1"/>
    <col min="11017" max="11018" width="5.85546875" customWidth="1"/>
    <col min="11019" max="11019" width="7.85546875" customWidth="1"/>
    <col min="11020" max="11020" width="5.42578125" customWidth="1"/>
    <col min="11021" max="11021" width="0" hidden="1" customWidth="1"/>
    <col min="11022" max="11022" width="8.140625" customWidth="1"/>
    <col min="11265" max="11265" width="6.42578125" customWidth="1"/>
    <col min="11266" max="11266" width="30.5703125" customWidth="1"/>
    <col min="11267" max="11267" width="6.42578125" customWidth="1"/>
    <col min="11268" max="11268" width="6.7109375" customWidth="1"/>
    <col min="11269" max="11270" width="5.5703125" customWidth="1"/>
    <col min="11271" max="11271" width="5.42578125" customWidth="1"/>
    <col min="11272" max="11272" width="7.85546875" customWidth="1"/>
    <col min="11273" max="11274" width="5.85546875" customWidth="1"/>
    <col min="11275" max="11275" width="7.85546875" customWidth="1"/>
    <col min="11276" max="11276" width="5.42578125" customWidth="1"/>
    <col min="11277" max="11277" width="0" hidden="1" customWidth="1"/>
    <col min="11278" max="11278" width="8.140625" customWidth="1"/>
    <col min="11521" max="11521" width="6.42578125" customWidth="1"/>
    <col min="11522" max="11522" width="30.5703125" customWidth="1"/>
    <col min="11523" max="11523" width="6.42578125" customWidth="1"/>
    <col min="11524" max="11524" width="6.7109375" customWidth="1"/>
    <col min="11525" max="11526" width="5.5703125" customWidth="1"/>
    <col min="11527" max="11527" width="5.42578125" customWidth="1"/>
    <col min="11528" max="11528" width="7.85546875" customWidth="1"/>
    <col min="11529" max="11530" width="5.85546875" customWidth="1"/>
    <col min="11531" max="11531" width="7.85546875" customWidth="1"/>
    <col min="11532" max="11532" width="5.42578125" customWidth="1"/>
    <col min="11533" max="11533" width="0" hidden="1" customWidth="1"/>
    <col min="11534" max="11534" width="8.140625" customWidth="1"/>
    <col min="11777" max="11777" width="6.42578125" customWidth="1"/>
    <col min="11778" max="11778" width="30.5703125" customWidth="1"/>
    <col min="11779" max="11779" width="6.42578125" customWidth="1"/>
    <col min="11780" max="11780" width="6.7109375" customWidth="1"/>
    <col min="11781" max="11782" width="5.5703125" customWidth="1"/>
    <col min="11783" max="11783" width="5.42578125" customWidth="1"/>
    <col min="11784" max="11784" width="7.85546875" customWidth="1"/>
    <col min="11785" max="11786" width="5.85546875" customWidth="1"/>
    <col min="11787" max="11787" width="7.85546875" customWidth="1"/>
    <col min="11788" max="11788" width="5.42578125" customWidth="1"/>
    <col min="11789" max="11789" width="0" hidden="1" customWidth="1"/>
    <col min="11790" max="11790" width="8.140625" customWidth="1"/>
    <col min="12033" max="12033" width="6.42578125" customWidth="1"/>
    <col min="12034" max="12034" width="30.5703125" customWidth="1"/>
    <col min="12035" max="12035" width="6.42578125" customWidth="1"/>
    <col min="12036" max="12036" width="6.7109375" customWidth="1"/>
    <col min="12037" max="12038" width="5.5703125" customWidth="1"/>
    <col min="12039" max="12039" width="5.42578125" customWidth="1"/>
    <col min="12040" max="12040" width="7.85546875" customWidth="1"/>
    <col min="12041" max="12042" width="5.85546875" customWidth="1"/>
    <col min="12043" max="12043" width="7.85546875" customWidth="1"/>
    <col min="12044" max="12044" width="5.42578125" customWidth="1"/>
    <col min="12045" max="12045" width="0" hidden="1" customWidth="1"/>
    <col min="12046" max="12046" width="8.140625" customWidth="1"/>
    <col min="12289" max="12289" width="6.42578125" customWidth="1"/>
    <col min="12290" max="12290" width="30.5703125" customWidth="1"/>
    <col min="12291" max="12291" width="6.42578125" customWidth="1"/>
    <col min="12292" max="12292" width="6.7109375" customWidth="1"/>
    <col min="12293" max="12294" width="5.5703125" customWidth="1"/>
    <col min="12295" max="12295" width="5.42578125" customWidth="1"/>
    <col min="12296" max="12296" width="7.85546875" customWidth="1"/>
    <col min="12297" max="12298" width="5.85546875" customWidth="1"/>
    <col min="12299" max="12299" width="7.85546875" customWidth="1"/>
    <col min="12300" max="12300" width="5.42578125" customWidth="1"/>
    <col min="12301" max="12301" width="0" hidden="1" customWidth="1"/>
    <col min="12302" max="12302" width="8.140625" customWidth="1"/>
    <col min="12545" max="12545" width="6.42578125" customWidth="1"/>
    <col min="12546" max="12546" width="30.5703125" customWidth="1"/>
    <col min="12547" max="12547" width="6.42578125" customWidth="1"/>
    <col min="12548" max="12548" width="6.7109375" customWidth="1"/>
    <col min="12549" max="12550" width="5.5703125" customWidth="1"/>
    <col min="12551" max="12551" width="5.42578125" customWidth="1"/>
    <col min="12552" max="12552" width="7.85546875" customWidth="1"/>
    <col min="12553" max="12554" width="5.85546875" customWidth="1"/>
    <col min="12555" max="12555" width="7.85546875" customWidth="1"/>
    <col min="12556" max="12556" width="5.42578125" customWidth="1"/>
    <col min="12557" max="12557" width="0" hidden="1" customWidth="1"/>
    <col min="12558" max="12558" width="8.140625" customWidth="1"/>
    <col min="12801" max="12801" width="6.42578125" customWidth="1"/>
    <col min="12802" max="12802" width="30.5703125" customWidth="1"/>
    <col min="12803" max="12803" width="6.42578125" customWidth="1"/>
    <col min="12804" max="12804" width="6.7109375" customWidth="1"/>
    <col min="12805" max="12806" width="5.5703125" customWidth="1"/>
    <col min="12807" max="12807" width="5.42578125" customWidth="1"/>
    <col min="12808" max="12808" width="7.85546875" customWidth="1"/>
    <col min="12809" max="12810" width="5.85546875" customWidth="1"/>
    <col min="12811" max="12811" width="7.85546875" customWidth="1"/>
    <col min="12812" max="12812" width="5.42578125" customWidth="1"/>
    <col min="12813" max="12813" width="0" hidden="1" customWidth="1"/>
    <col min="12814" max="12814" width="8.140625" customWidth="1"/>
    <col min="13057" max="13057" width="6.42578125" customWidth="1"/>
    <col min="13058" max="13058" width="30.5703125" customWidth="1"/>
    <col min="13059" max="13059" width="6.42578125" customWidth="1"/>
    <col min="13060" max="13060" width="6.7109375" customWidth="1"/>
    <col min="13061" max="13062" width="5.5703125" customWidth="1"/>
    <col min="13063" max="13063" width="5.42578125" customWidth="1"/>
    <col min="13064" max="13064" width="7.85546875" customWidth="1"/>
    <col min="13065" max="13066" width="5.85546875" customWidth="1"/>
    <col min="13067" max="13067" width="7.85546875" customWidth="1"/>
    <col min="13068" max="13068" width="5.42578125" customWidth="1"/>
    <col min="13069" max="13069" width="0" hidden="1" customWidth="1"/>
    <col min="13070" max="13070" width="8.140625" customWidth="1"/>
    <col min="13313" max="13313" width="6.42578125" customWidth="1"/>
    <col min="13314" max="13314" width="30.5703125" customWidth="1"/>
    <col min="13315" max="13315" width="6.42578125" customWidth="1"/>
    <col min="13316" max="13316" width="6.7109375" customWidth="1"/>
    <col min="13317" max="13318" width="5.5703125" customWidth="1"/>
    <col min="13319" max="13319" width="5.42578125" customWidth="1"/>
    <col min="13320" max="13320" width="7.85546875" customWidth="1"/>
    <col min="13321" max="13322" width="5.85546875" customWidth="1"/>
    <col min="13323" max="13323" width="7.85546875" customWidth="1"/>
    <col min="13324" max="13324" width="5.42578125" customWidth="1"/>
    <col min="13325" max="13325" width="0" hidden="1" customWidth="1"/>
    <col min="13326" max="13326" width="8.140625" customWidth="1"/>
    <col min="13569" max="13569" width="6.42578125" customWidth="1"/>
    <col min="13570" max="13570" width="30.5703125" customWidth="1"/>
    <col min="13571" max="13571" width="6.42578125" customWidth="1"/>
    <col min="13572" max="13572" width="6.7109375" customWidth="1"/>
    <col min="13573" max="13574" width="5.5703125" customWidth="1"/>
    <col min="13575" max="13575" width="5.42578125" customWidth="1"/>
    <col min="13576" max="13576" width="7.85546875" customWidth="1"/>
    <col min="13577" max="13578" width="5.85546875" customWidth="1"/>
    <col min="13579" max="13579" width="7.85546875" customWidth="1"/>
    <col min="13580" max="13580" width="5.42578125" customWidth="1"/>
    <col min="13581" max="13581" width="0" hidden="1" customWidth="1"/>
    <col min="13582" max="13582" width="8.140625" customWidth="1"/>
    <col min="13825" max="13825" width="6.42578125" customWidth="1"/>
    <col min="13826" max="13826" width="30.5703125" customWidth="1"/>
    <col min="13827" max="13827" width="6.42578125" customWidth="1"/>
    <col min="13828" max="13828" width="6.7109375" customWidth="1"/>
    <col min="13829" max="13830" width="5.5703125" customWidth="1"/>
    <col min="13831" max="13831" width="5.42578125" customWidth="1"/>
    <col min="13832" max="13832" width="7.85546875" customWidth="1"/>
    <col min="13833" max="13834" width="5.85546875" customWidth="1"/>
    <col min="13835" max="13835" width="7.85546875" customWidth="1"/>
    <col min="13836" max="13836" width="5.42578125" customWidth="1"/>
    <col min="13837" max="13837" width="0" hidden="1" customWidth="1"/>
    <col min="13838" max="13838" width="8.140625" customWidth="1"/>
    <col min="14081" max="14081" width="6.42578125" customWidth="1"/>
    <col min="14082" max="14082" width="30.5703125" customWidth="1"/>
    <col min="14083" max="14083" width="6.42578125" customWidth="1"/>
    <col min="14084" max="14084" width="6.7109375" customWidth="1"/>
    <col min="14085" max="14086" width="5.5703125" customWidth="1"/>
    <col min="14087" max="14087" width="5.42578125" customWidth="1"/>
    <col min="14088" max="14088" width="7.85546875" customWidth="1"/>
    <col min="14089" max="14090" width="5.85546875" customWidth="1"/>
    <col min="14091" max="14091" width="7.85546875" customWidth="1"/>
    <col min="14092" max="14092" width="5.42578125" customWidth="1"/>
    <col min="14093" max="14093" width="0" hidden="1" customWidth="1"/>
    <col min="14094" max="14094" width="8.140625" customWidth="1"/>
    <col min="14337" max="14337" width="6.42578125" customWidth="1"/>
    <col min="14338" max="14338" width="30.5703125" customWidth="1"/>
    <col min="14339" max="14339" width="6.42578125" customWidth="1"/>
    <col min="14340" max="14340" width="6.7109375" customWidth="1"/>
    <col min="14341" max="14342" width="5.5703125" customWidth="1"/>
    <col min="14343" max="14343" width="5.42578125" customWidth="1"/>
    <col min="14344" max="14344" width="7.85546875" customWidth="1"/>
    <col min="14345" max="14346" width="5.85546875" customWidth="1"/>
    <col min="14347" max="14347" width="7.85546875" customWidth="1"/>
    <col min="14348" max="14348" width="5.42578125" customWidth="1"/>
    <col min="14349" max="14349" width="0" hidden="1" customWidth="1"/>
    <col min="14350" max="14350" width="8.140625" customWidth="1"/>
    <col min="14593" max="14593" width="6.42578125" customWidth="1"/>
    <col min="14594" max="14594" width="30.5703125" customWidth="1"/>
    <col min="14595" max="14595" width="6.42578125" customWidth="1"/>
    <col min="14596" max="14596" width="6.7109375" customWidth="1"/>
    <col min="14597" max="14598" width="5.5703125" customWidth="1"/>
    <col min="14599" max="14599" width="5.42578125" customWidth="1"/>
    <col min="14600" max="14600" width="7.85546875" customWidth="1"/>
    <col min="14601" max="14602" width="5.85546875" customWidth="1"/>
    <col min="14603" max="14603" width="7.85546875" customWidth="1"/>
    <col min="14604" max="14604" width="5.42578125" customWidth="1"/>
    <col min="14605" max="14605" width="0" hidden="1" customWidth="1"/>
    <col min="14606" max="14606" width="8.140625" customWidth="1"/>
    <col min="14849" max="14849" width="6.42578125" customWidth="1"/>
    <col min="14850" max="14850" width="30.5703125" customWidth="1"/>
    <col min="14851" max="14851" width="6.42578125" customWidth="1"/>
    <col min="14852" max="14852" width="6.7109375" customWidth="1"/>
    <col min="14853" max="14854" width="5.5703125" customWidth="1"/>
    <col min="14855" max="14855" width="5.42578125" customWidth="1"/>
    <col min="14856" max="14856" width="7.85546875" customWidth="1"/>
    <col min="14857" max="14858" width="5.85546875" customWidth="1"/>
    <col min="14859" max="14859" width="7.85546875" customWidth="1"/>
    <col min="14860" max="14860" width="5.42578125" customWidth="1"/>
    <col min="14861" max="14861" width="0" hidden="1" customWidth="1"/>
    <col min="14862" max="14862" width="8.140625" customWidth="1"/>
    <col min="15105" max="15105" width="6.42578125" customWidth="1"/>
    <col min="15106" max="15106" width="30.5703125" customWidth="1"/>
    <col min="15107" max="15107" width="6.42578125" customWidth="1"/>
    <col min="15108" max="15108" width="6.7109375" customWidth="1"/>
    <col min="15109" max="15110" width="5.5703125" customWidth="1"/>
    <col min="15111" max="15111" width="5.42578125" customWidth="1"/>
    <col min="15112" max="15112" width="7.85546875" customWidth="1"/>
    <col min="15113" max="15114" width="5.85546875" customWidth="1"/>
    <col min="15115" max="15115" width="7.85546875" customWidth="1"/>
    <col min="15116" max="15116" width="5.42578125" customWidth="1"/>
    <col min="15117" max="15117" width="0" hidden="1" customWidth="1"/>
    <col min="15118" max="15118" width="8.140625" customWidth="1"/>
    <col min="15361" max="15361" width="6.42578125" customWidth="1"/>
    <col min="15362" max="15362" width="30.5703125" customWidth="1"/>
    <col min="15363" max="15363" width="6.42578125" customWidth="1"/>
    <col min="15364" max="15364" width="6.7109375" customWidth="1"/>
    <col min="15365" max="15366" width="5.5703125" customWidth="1"/>
    <col min="15367" max="15367" width="5.42578125" customWidth="1"/>
    <col min="15368" max="15368" width="7.85546875" customWidth="1"/>
    <col min="15369" max="15370" width="5.85546875" customWidth="1"/>
    <col min="15371" max="15371" width="7.85546875" customWidth="1"/>
    <col min="15372" max="15372" width="5.42578125" customWidth="1"/>
    <col min="15373" max="15373" width="0" hidden="1" customWidth="1"/>
    <col min="15374" max="15374" width="8.140625" customWidth="1"/>
    <col min="15617" max="15617" width="6.42578125" customWidth="1"/>
    <col min="15618" max="15618" width="30.5703125" customWidth="1"/>
    <col min="15619" max="15619" width="6.42578125" customWidth="1"/>
    <col min="15620" max="15620" width="6.7109375" customWidth="1"/>
    <col min="15621" max="15622" width="5.5703125" customWidth="1"/>
    <col min="15623" max="15623" width="5.42578125" customWidth="1"/>
    <col min="15624" max="15624" width="7.85546875" customWidth="1"/>
    <col min="15625" max="15626" width="5.85546875" customWidth="1"/>
    <col min="15627" max="15627" width="7.85546875" customWidth="1"/>
    <col min="15628" max="15628" width="5.42578125" customWidth="1"/>
    <col min="15629" max="15629" width="0" hidden="1" customWidth="1"/>
    <col min="15630" max="15630" width="8.140625" customWidth="1"/>
    <col min="15873" max="15873" width="6.42578125" customWidth="1"/>
    <col min="15874" max="15874" width="30.5703125" customWidth="1"/>
    <col min="15875" max="15875" width="6.42578125" customWidth="1"/>
    <col min="15876" max="15876" width="6.7109375" customWidth="1"/>
    <col min="15877" max="15878" width="5.5703125" customWidth="1"/>
    <col min="15879" max="15879" width="5.42578125" customWidth="1"/>
    <col min="15880" max="15880" width="7.85546875" customWidth="1"/>
    <col min="15881" max="15882" width="5.85546875" customWidth="1"/>
    <col min="15883" max="15883" width="7.85546875" customWidth="1"/>
    <col min="15884" max="15884" width="5.42578125" customWidth="1"/>
    <col min="15885" max="15885" width="0" hidden="1" customWidth="1"/>
    <col min="15886" max="15886" width="8.140625" customWidth="1"/>
    <col min="16129" max="16129" width="6.42578125" customWidth="1"/>
    <col min="16130" max="16130" width="30.5703125" customWidth="1"/>
    <col min="16131" max="16131" width="6.42578125" customWidth="1"/>
    <col min="16132" max="16132" width="6.7109375" customWidth="1"/>
    <col min="16133" max="16134" width="5.5703125" customWidth="1"/>
    <col min="16135" max="16135" width="5.42578125" customWidth="1"/>
    <col min="16136" max="16136" width="7.85546875" customWidth="1"/>
    <col min="16137" max="16138" width="5.85546875" customWidth="1"/>
    <col min="16139" max="16139" width="7.85546875" customWidth="1"/>
    <col min="16140" max="16140" width="5.42578125" customWidth="1"/>
    <col min="16141" max="16141" width="0" hidden="1" customWidth="1"/>
    <col min="16142" max="16142" width="8.140625" customWidth="1"/>
  </cols>
  <sheetData>
    <row r="1" spans="1:14" ht="21" thickBot="1">
      <c r="A1" s="8"/>
      <c r="B1" s="538" t="s">
        <v>17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4" ht="15" customHeight="1">
      <c r="A2" s="539" t="s">
        <v>0</v>
      </c>
      <c r="B2" s="542" t="s">
        <v>15</v>
      </c>
      <c r="C2" s="545" t="s">
        <v>14</v>
      </c>
      <c r="D2" s="548" t="s">
        <v>1</v>
      </c>
      <c r="E2" s="551" t="s">
        <v>2</v>
      </c>
      <c r="F2" s="554" t="s">
        <v>3</v>
      </c>
      <c r="G2" s="554"/>
      <c r="H2" s="555"/>
      <c r="I2" s="558" t="s">
        <v>3</v>
      </c>
      <c r="J2" s="554"/>
      <c r="K2" s="555"/>
      <c r="L2" s="558" t="s">
        <v>3</v>
      </c>
      <c r="M2" s="554"/>
      <c r="N2" s="555"/>
    </row>
    <row r="3" spans="1:14" ht="15.75" customHeight="1" thickBot="1">
      <c r="A3" s="540"/>
      <c r="B3" s="543"/>
      <c r="C3" s="546"/>
      <c r="D3" s="549"/>
      <c r="E3" s="552"/>
      <c r="F3" s="556"/>
      <c r="G3" s="556"/>
      <c r="H3" s="557"/>
      <c r="I3" s="559"/>
      <c r="J3" s="556"/>
      <c r="K3" s="557"/>
      <c r="L3" s="559"/>
      <c r="M3" s="556"/>
      <c r="N3" s="557"/>
    </row>
    <row r="4" spans="1:14" ht="32.25" thickBot="1">
      <c r="A4" s="541"/>
      <c r="B4" s="544"/>
      <c r="C4" s="547"/>
      <c r="D4" s="550"/>
      <c r="E4" s="553"/>
      <c r="F4" s="1" t="s">
        <v>4</v>
      </c>
      <c r="G4" s="1" t="s">
        <v>5</v>
      </c>
      <c r="H4" s="1" t="s">
        <v>21</v>
      </c>
      <c r="I4" s="1" t="s">
        <v>4</v>
      </c>
      <c r="J4" s="1" t="s">
        <v>5</v>
      </c>
      <c r="K4" s="1" t="s">
        <v>21</v>
      </c>
      <c r="L4" s="1" t="s">
        <v>4</v>
      </c>
      <c r="M4" s="1" t="s">
        <v>5</v>
      </c>
      <c r="N4" s="1" t="s">
        <v>21</v>
      </c>
    </row>
    <row r="5" spans="1:14" ht="20.100000000000001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</row>
    <row r="6" spans="1:14" ht="20.100000000000001" customHeight="1">
      <c r="A6" s="526" t="s">
        <v>22</v>
      </c>
      <c r="B6" s="527"/>
      <c r="C6" s="10"/>
      <c r="D6" s="10">
        <f t="shared" ref="D6:L6" si="0">SUM(D8+D19+D26+D34+D42)</f>
        <v>3414</v>
      </c>
      <c r="E6" s="10">
        <f t="shared" si="0"/>
        <v>365</v>
      </c>
      <c r="F6" s="10">
        <f t="shared" si="0"/>
        <v>582</v>
      </c>
      <c r="G6" s="10">
        <f t="shared" si="0"/>
        <v>776</v>
      </c>
      <c r="H6" s="10">
        <f t="shared" si="0"/>
        <v>1360</v>
      </c>
      <c r="I6" s="10">
        <f t="shared" si="0"/>
        <v>654</v>
      </c>
      <c r="J6" s="10">
        <f t="shared" si="0"/>
        <v>680</v>
      </c>
      <c r="K6" s="10">
        <f t="shared" si="0"/>
        <v>1336</v>
      </c>
      <c r="L6" s="10">
        <f t="shared" si="0"/>
        <v>714</v>
      </c>
      <c r="M6" s="10">
        <f t="shared" ref="M6" si="1">SUM(M8+M19+M26+M33+M42)</f>
        <v>18</v>
      </c>
      <c r="N6" s="10">
        <f>SUM(N8+N19+N26+N34+N42)</f>
        <v>714</v>
      </c>
    </row>
    <row r="7" spans="1:14" ht="32.25" customHeight="1">
      <c r="A7" s="528" t="s">
        <v>23</v>
      </c>
      <c r="B7" s="529"/>
      <c r="C7" s="10"/>
      <c r="D7" s="10">
        <f>SUM(D8+D19)</f>
        <v>1866</v>
      </c>
      <c r="E7" s="10">
        <f t="shared" ref="E7:N7" si="2">SUM(E8+E19)</f>
        <v>0</v>
      </c>
      <c r="F7" s="10">
        <f t="shared" si="2"/>
        <v>494</v>
      </c>
      <c r="G7" s="10">
        <f t="shared" si="2"/>
        <v>608</v>
      </c>
      <c r="H7" s="10">
        <f t="shared" si="2"/>
        <v>1104</v>
      </c>
      <c r="I7" s="10">
        <f t="shared" si="2"/>
        <v>376</v>
      </c>
      <c r="J7" s="10">
        <f t="shared" si="2"/>
        <v>380</v>
      </c>
      <c r="K7" s="10">
        <f t="shared" si="2"/>
        <v>758</v>
      </c>
      <c r="L7" s="10">
        <f t="shared" si="2"/>
        <v>0</v>
      </c>
      <c r="M7" s="10">
        <f t="shared" si="2"/>
        <v>0</v>
      </c>
      <c r="N7" s="10">
        <f t="shared" si="2"/>
        <v>0</v>
      </c>
    </row>
    <row r="8" spans="1:14" ht="20.100000000000001" customHeight="1">
      <c r="A8" s="11" t="s">
        <v>24</v>
      </c>
      <c r="B8" s="12" t="s">
        <v>25</v>
      </c>
      <c r="C8" s="13"/>
      <c r="D8" s="10">
        <f>SUM(D10+D11+D12+D13+D14+D15+D16+D17+D18)</f>
        <v>1203</v>
      </c>
      <c r="E8" s="10">
        <f t="shared" ref="E8:N8" si="3">SUM(E10+E11+E12+E13+E14+E15+E16+E17+E18)</f>
        <v>0</v>
      </c>
      <c r="F8" s="10">
        <f t="shared" si="3"/>
        <v>336</v>
      </c>
      <c r="G8" s="10">
        <f t="shared" si="3"/>
        <v>416</v>
      </c>
      <c r="H8" s="10">
        <f t="shared" si="3"/>
        <v>754</v>
      </c>
      <c r="I8" s="10">
        <f t="shared" si="3"/>
        <v>232</v>
      </c>
      <c r="J8" s="10">
        <f t="shared" si="3"/>
        <v>217</v>
      </c>
      <c r="K8" s="10">
        <f t="shared" si="3"/>
        <v>449</v>
      </c>
      <c r="L8" s="10">
        <f t="shared" si="3"/>
        <v>0</v>
      </c>
      <c r="M8" s="10">
        <f t="shared" si="3"/>
        <v>0</v>
      </c>
      <c r="N8" s="10">
        <f t="shared" si="3"/>
        <v>0</v>
      </c>
    </row>
    <row r="9" spans="1:14" ht="20.100000000000001" customHeight="1">
      <c r="A9" s="530" t="s">
        <v>26</v>
      </c>
      <c r="B9" s="531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20.100000000000001" customHeight="1">
      <c r="A10" s="2" t="s">
        <v>27</v>
      </c>
      <c r="B10" s="3" t="s">
        <v>28</v>
      </c>
      <c r="C10" s="14">
        <v>2</v>
      </c>
      <c r="D10" s="14">
        <v>114</v>
      </c>
      <c r="E10" s="14"/>
      <c r="F10" s="14">
        <v>30</v>
      </c>
      <c r="G10" s="14">
        <v>28</v>
      </c>
      <c r="H10" s="14">
        <v>58</v>
      </c>
      <c r="I10" s="14">
        <v>30</v>
      </c>
      <c r="J10" s="14">
        <v>26</v>
      </c>
      <c r="K10" s="14">
        <v>56</v>
      </c>
      <c r="L10" s="14"/>
      <c r="M10" s="14"/>
      <c r="N10" s="14"/>
    </row>
    <row r="11" spans="1:14" ht="20.100000000000001" customHeight="1">
      <c r="A11" s="2" t="s">
        <v>29</v>
      </c>
      <c r="B11" s="3" t="s">
        <v>30</v>
      </c>
      <c r="C11" s="14"/>
      <c r="D11" s="14">
        <v>195</v>
      </c>
      <c r="E11" s="14"/>
      <c r="F11" s="14">
        <v>50</v>
      </c>
      <c r="G11" s="14">
        <v>48</v>
      </c>
      <c r="H11" s="14">
        <v>98</v>
      </c>
      <c r="I11" s="14">
        <v>47</v>
      </c>
      <c r="J11" s="14">
        <v>50</v>
      </c>
      <c r="K11" s="14">
        <v>97</v>
      </c>
      <c r="L11" s="14"/>
      <c r="M11" s="14"/>
      <c r="N11" s="14"/>
    </row>
    <row r="12" spans="1:14" ht="20.100000000000001" customHeight="1">
      <c r="A12" s="2" t="s">
        <v>31</v>
      </c>
      <c r="B12" s="3" t="s">
        <v>32</v>
      </c>
      <c r="C12" s="14"/>
      <c r="D12" s="14">
        <v>156</v>
      </c>
      <c r="E12" s="14"/>
      <c r="F12" s="14">
        <v>30</v>
      </c>
      <c r="G12" s="14">
        <v>40</v>
      </c>
      <c r="H12" s="14">
        <v>70</v>
      </c>
      <c r="I12" s="14">
        <v>60</v>
      </c>
      <c r="J12" s="14">
        <v>26</v>
      </c>
      <c r="K12" s="14">
        <v>86</v>
      </c>
      <c r="L12" s="14"/>
      <c r="M12" s="14"/>
      <c r="N12" s="14"/>
    </row>
    <row r="13" spans="1:14" ht="20.100000000000001" customHeight="1">
      <c r="A13" s="2" t="s">
        <v>33</v>
      </c>
      <c r="B13" s="3" t="s">
        <v>34</v>
      </c>
      <c r="C13" s="14"/>
      <c r="D13" s="14">
        <v>185</v>
      </c>
      <c r="E13" s="14"/>
      <c r="F13" s="14">
        <v>40</v>
      </c>
      <c r="G13" s="14">
        <v>60</v>
      </c>
      <c r="H13" s="14">
        <v>100</v>
      </c>
      <c r="I13" s="14">
        <v>35</v>
      </c>
      <c r="J13" s="14">
        <v>50</v>
      </c>
      <c r="K13" s="14">
        <v>85</v>
      </c>
      <c r="L13" s="14"/>
      <c r="M13" s="14"/>
      <c r="N13" s="14"/>
    </row>
    <row r="14" spans="1:14" ht="31.5" customHeight="1">
      <c r="A14" s="2" t="s">
        <v>35</v>
      </c>
      <c r="B14" s="3" t="s">
        <v>36</v>
      </c>
      <c r="C14" s="14"/>
      <c r="D14" s="14">
        <v>156</v>
      </c>
      <c r="E14" s="14"/>
      <c r="F14" s="14">
        <v>60</v>
      </c>
      <c r="G14" s="14">
        <v>96</v>
      </c>
      <c r="H14" s="14">
        <v>156</v>
      </c>
      <c r="I14" s="14"/>
      <c r="J14" s="14"/>
      <c r="K14" s="14"/>
      <c r="L14" s="14"/>
      <c r="M14" s="14"/>
      <c r="N14" s="14"/>
    </row>
    <row r="15" spans="1:14" ht="20.100000000000001" customHeight="1">
      <c r="A15" s="2" t="s">
        <v>37</v>
      </c>
      <c r="B15" s="3" t="s">
        <v>38</v>
      </c>
      <c r="C15" s="14"/>
      <c r="D15" s="14">
        <v>78</v>
      </c>
      <c r="E15" s="14"/>
      <c r="F15" s="14">
        <v>38</v>
      </c>
      <c r="G15" s="14">
        <v>38</v>
      </c>
      <c r="H15" s="14">
        <v>78</v>
      </c>
      <c r="I15" s="14"/>
      <c r="J15" s="14"/>
      <c r="K15" s="14"/>
      <c r="L15" s="14"/>
      <c r="M15" s="14"/>
      <c r="N15" s="14"/>
    </row>
    <row r="16" spans="1:14" ht="20.100000000000001" customHeight="1">
      <c r="A16" s="2" t="s">
        <v>39</v>
      </c>
      <c r="B16" s="3" t="s">
        <v>40</v>
      </c>
      <c r="C16" s="14"/>
      <c r="D16" s="14">
        <v>78</v>
      </c>
      <c r="E16" s="14"/>
      <c r="F16" s="14">
        <v>38</v>
      </c>
      <c r="G16" s="14">
        <v>40</v>
      </c>
      <c r="H16" s="14">
        <v>78</v>
      </c>
      <c r="I16" s="14"/>
      <c r="J16" s="14"/>
      <c r="K16" s="14"/>
      <c r="L16" s="14"/>
      <c r="M16" s="14"/>
      <c r="N16" s="14"/>
    </row>
    <row r="17" spans="1:15" ht="20.100000000000001" customHeight="1">
      <c r="A17" s="2" t="s">
        <v>41</v>
      </c>
      <c r="B17" s="3" t="s">
        <v>13</v>
      </c>
      <c r="C17" s="14"/>
      <c r="D17" s="14">
        <v>171</v>
      </c>
      <c r="E17" s="10"/>
      <c r="F17" s="14">
        <v>40</v>
      </c>
      <c r="G17" s="14">
        <v>46</v>
      </c>
      <c r="H17" s="14">
        <v>86</v>
      </c>
      <c r="I17" s="14">
        <v>40</v>
      </c>
      <c r="J17" s="14">
        <v>45</v>
      </c>
      <c r="K17" s="14">
        <v>85</v>
      </c>
      <c r="L17" s="14"/>
      <c r="M17" s="14"/>
      <c r="N17" s="14"/>
      <c r="O17" t="s">
        <v>42</v>
      </c>
    </row>
    <row r="18" spans="1:15" ht="20.100000000000001" customHeight="1">
      <c r="A18" s="2" t="s">
        <v>43</v>
      </c>
      <c r="B18" s="3" t="s">
        <v>44</v>
      </c>
      <c r="C18" s="14"/>
      <c r="D18" s="14">
        <v>70</v>
      </c>
      <c r="E18" s="14"/>
      <c r="F18" s="14">
        <v>10</v>
      </c>
      <c r="G18" s="14">
        <v>20</v>
      </c>
      <c r="H18" s="14">
        <v>30</v>
      </c>
      <c r="I18" s="14">
        <v>20</v>
      </c>
      <c r="J18" s="14">
        <v>20</v>
      </c>
      <c r="K18" s="14">
        <v>40</v>
      </c>
      <c r="L18" s="14"/>
      <c r="M18" s="14"/>
      <c r="N18" s="14"/>
    </row>
    <row r="19" spans="1:15" ht="20.100000000000001" customHeight="1">
      <c r="A19" s="11" t="s">
        <v>45</v>
      </c>
      <c r="B19" s="15" t="s">
        <v>46</v>
      </c>
      <c r="C19" s="10"/>
      <c r="D19" s="10">
        <f>SUM(D20+D21+D22+D23)</f>
        <v>663</v>
      </c>
      <c r="E19" s="10">
        <f t="shared" ref="E19:N19" si="4">SUM(E20+E21+E22+E23)</f>
        <v>0</v>
      </c>
      <c r="F19" s="10">
        <f t="shared" si="4"/>
        <v>158</v>
      </c>
      <c r="G19" s="10">
        <f t="shared" si="4"/>
        <v>192</v>
      </c>
      <c r="H19" s="10">
        <f t="shared" si="4"/>
        <v>350</v>
      </c>
      <c r="I19" s="10">
        <f t="shared" si="4"/>
        <v>144</v>
      </c>
      <c r="J19" s="10">
        <f t="shared" si="4"/>
        <v>163</v>
      </c>
      <c r="K19" s="10">
        <f t="shared" si="4"/>
        <v>309</v>
      </c>
      <c r="L19" s="10">
        <f t="shared" si="4"/>
        <v>0</v>
      </c>
      <c r="M19" s="10">
        <f t="shared" si="4"/>
        <v>0</v>
      </c>
      <c r="N19" s="10">
        <f t="shared" si="4"/>
        <v>0</v>
      </c>
    </row>
    <row r="20" spans="1:15" ht="20.100000000000001" customHeight="1">
      <c r="A20" s="2" t="s">
        <v>47</v>
      </c>
      <c r="B20" s="3" t="s">
        <v>48</v>
      </c>
      <c r="C20" s="14">
        <v>2</v>
      </c>
      <c r="D20" s="14">
        <v>295</v>
      </c>
      <c r="E20" s="14"/>
      <c r="F20" s="14">
        <v>70</v>
      </c>
      <c r="G20" s="14">
        <v>76</v>
      </c>
      <c r="H20" s="14">
        <v>146</v>
      </c>
      <c r="I20" s="14">
        <v>74</v>
      </c>
      <c r="J20" s="14">
        <v>75</v>
      </c>
      <c r="K20" s="14">
        <v>149</v>
      </c>
      <c r="L20" s="14"/>
      <c r="M20" s="14"/>
      <c r="N20" s="14"/>
    </row>
    <row r="21" spans="1:15" ht="20.100000000000001" customHeight="1">
      <c r="A21" s="2" t="s">
        <v>49</v>
      </c>
      <c r="B21" s="3" t="s">
        <v>50</v>
      </c>
      <c r="C21" s="14"/>
      <c r="D21" s="14">
        <v>172</v>
      </c>
      <c r="E21" s="14"/>
      <c r="F21" s="14">
        <v>40</v>
      </c>
      <c r="G21" s="14">
        <v>46</v>
      </c>
      <c r="H21" s="14">
        <v>86</v>
      </c>
      <c r="I21" s="14">
        <v>40</v>
      </c>
      <c r="J21" s="14">
        <v>46</v>
      </c>
      <c r="K21" s="14">
        <v>86</v>
      </c>
      <c r="L21" s="14"/>
      <c r="M21" s="14"/>
      <c r="N21" s="14"/>
    </row>
    <row r="22" spans="1:15" ht="20.100000000000001" customHeight="1">
      <c r="A22" s="2" t="s">
        <v>51</v>
      </c>
      <c r="B22" s="3" t="s">
        <v>52</v>
      </c>
      <c r="C22" s="14"/>
      <c r="D22" s="14">
        <v>90</v>
      </c>
      <c r="E22" s="14"/>
      <c r="F22" s="14"/>
      <c r="G22" s="14">
        <v>46</v>
      </c>
      <c r="H22" s="14">
        <v>46</v>
      </c>
      <c r="I22" s="14">
        <v>20</v>
      </c>
      <c r="J22" s="14">
        <v>22</v>
      </c>
      <c r="K22" s="14">
        <v>44</v>
      </c>
      <c r="L22" s="14"/>
      <c r="M22" s="14"/>
      <c r="N22" s="14"/>
    </row>
    <row r="23" spans="1:15" ht="17.25" customHeight="1">
      <c r="A23" s="2"/>
      <c r="B23" s="16" t="s">
        <v>53</v>
      </c>
      <c r="C23" s="17"/>
      <c r="D23" s="10">
        <f>SUM(D24+D25)</f>
        <v>106</v>
      </c>
      <c r="E23" s="10">
        <f t="shared" ref="E23:K23" si="5">SUM(E24+E25)</f>
        <v>0</v>
      </c>
      <c r="F23" s="10">
        <f t="shared" si="5"/>
        <v>48</v>
      </c>
      <c r="G23" s="10">
        <f t="shared" si="5"/>
        <v>24</v>
      </c>
      <c r="H23" s="10">
        <f t="shared" si="5"/>
        <v>72</v>
      </c>
      <c r="I23" s="10">
        <f t="shared" si="5"/>
        <v>10</v>
      </c>
      <c r="J23" s="10">
        <f t="shared" si="5"/>
        <v>20</v>
      </c>
      <c r="K23" s="10">
        <f t="shared" si="5"/>
        <v>30</v>
      </c>
      <c r="L23" s="10"/>
      <c r="M23" s="10"/>
      <c r="N23" s="10"/>
    </row>
    <row r="24" spans="1:15" ht="20.100000000000001" customHeight="1">
      <c r="A24" s="18" t="s">
        <v>54</v>
      </c>
      <c r="B24" s="19" t="s">
        <v>55</v>
      </c>
      <c r="C24" s="20"/>
      <c r="D24" s="14">
        <v>70</v>
      </c>
      <c r="E24" s="10"/>
      <c r="F24" s="14">
        <v>30</v>
      </c>
      <c r="G24" s="14">
        <v>6</v>
      </c>
      <c r="H24" s="14">
        <v>36</v>
      </c>
      <c r="I24" s="14">
        <v>10</v>
      </c>
      <c r="J24" s="10">
        <v>20</v>
      </c>
      <c r="K24" s="14">
        <v>30</v>
      </c>
      <c r="L24" s="10"/>
      <c r="M24" s="10"/>
      <c r="N24" s="10"/>
    </row>
    <row r="25" spans="1:15" ht="20.100000000000001" customHeight="1">
      <c r="A25" s="2" t="s">
        <v>56</v>
      </c>
      <c r="B25" s="3" t="s">
        <v>57</v>
      </c>
      <c r="C25" s="20"/>
      <c r="D25" s="14">
        <v>36</v>
      </c>
      <c r="E25" s="14"/>
      <c r="F25" s="14">
        <v>18</v>
      </c>
      <c r="G25" s="14">
        <v>18</v>
      </c>
      <c r="H25" s="14">
        <v>36</v>
      </c>
      <c r="I25" s="14"/>
      <c r="J25" s="14"/>
      <c r="K25" s="14"/>
      <c r="L25" s="14"/>
      <c r="M25" s="14"/>
      <c r="N25" s="14"/>
    </row>
    <row r="26" spans="1:15" ht="34.5" customHeight="1">
      <c r="A26" s="528" t="s">
        <v>58</v>
      </c>
      <c r="B26" s="532"/>
      <c r="C26" s="13"/>
      <c r="D26" s="21">
        <f>SUM(D27+D28+D29+D30+D31+D32+D33)</f>
        <v>188</v>
      </c>
      <c r="E26" s="21">
        <f>SUM(E27+E28+E29+E30+E31+E32+E33)</f>
        <v>108</v>
      </c>
      <c r="F26" s="21">
        <f t="shared" ref="F26:M26" si="6">SUM(F27+F28+F29+F30+F31+F32)</f>
        <v>48</v>
      </c>
      <c r="G26" s="21">
        <f t="shared" si="6"/>
        <v>48</v>
      </c>
      <c r="H26" s="21">
        <f t="shared" si="6"/>
        <v>96</v>
      </c>
      <c r="I26" s="21">
        <f>SUM(I27+I28+I29+I30+I31+I32+I33)</f>
        <v>0</v>
      </c>
      <c r="J26" s="21">
        <f>SUM(J27+J28+J29+J30+J31+J32+J33)</f>
        <v>0</v>
      </c>
      <c r="K26" s="21">
        <f>SUM(K27+K28+K29+K30+K31+K33)</f>
        <v>0</v>
      </c>
      <c r="L26" s="21">
        <f>SUM(L27+L28+L29+L30+L31+L32+L33)</f>
        <v>92</v>
      </c>
      <c r="M26" s="21">
        <f t="shared" si="6"/>
        <v>18</v>
      </c>
      <c r="N26" s="21">
        <f>SUM(N27+N28+N29+N30+N31+N32+N33)</f>
        <v>92</v>
      </c>
    </row>
    <row r="27" spans="1:15" ht="20.25" customHeight="1">
      <c r="A27" s="22" t="s">
        <v>59</v>
      </c>
      <c r="B27" s="3" t="s">
        <v>83</v>
      </c>
      <c r="C27" s="23"/>
      <c r="D27" s="24">
        <v>60</v>
      </c>
      <c r="E27" s="25">
        <v>34</v>
      </c>
      <c r="F27" s="26"/>
      <c r="G27" s="26"/>
      <c r="H27" s="26"/>
      <c r="I27" s="27"/>
      <c r="J27" s="27"/>
      <c r="K27" s="27"/>
      <c r="L27" s="26">
        <v>60</v>
      </c>
      <c r="M27" s="27"/>
      <c r="N27" s="26">
        <v>60</v>
      </c>
    </row>
    <row r="28" spans="1:15" ht="20.25" customHeight="1">
      <c r="A28" s="2" t="s">
        <v>60</v>
      </c>
      <c r="B28" s="28" t="s">
        <v>84</v>
      </c>
      <c r="C28" s="29"/>
      <c r="D28" s="24">
        <v>48</v>
      </c>
      <c r="E28" s="25">
        <v>28</v>
      </c>
      <c r="F28" s="26">
        <v>20</v>
      </c>
      <c r="G28" s="26">
        <v>28</v>
      </c>
      <c r="H28" s="26">
        <v>48</v>
      </c>
      <c r="I28" s="26"/>
      <c r="J28" s="26"/>
      <c r="K28" s="26"/>
      <c r="L28" s="27"/>
      <c r="M28" s="27"/>
      <c r="N28" s="26"/>
    </row>
    <row r="29" spans="1:15" ht="21.75" customHeight="1">
      <c r="A29" s="2" t="s">
        <v>61</v>
      </c>
      <c r="B29" s="3" t="s">
        <v>85</v>
      </c>
      <c r="C29" s="29"/>
      <c r="D29" s="24">
        <v>48</v>
      </c>
      <c r="E29" s="25">
        <v>28</v>
      </c>
      <c r="F29" s="26">
        <v>28</v>
      </c>
      <c r="G29" s="26">
        <v>20</v>
      </c>
      <c r="H29" s="26">
        <v>48</v>
      </c>
      <c r="I29" s="26"/>
      <c r="J29" s="26"/>
      <c r="K29" s="26"/>
      <c r="L29" s="26"/>
      <c r="M29" s="26"/>
      <c r="N29" s="26"/>
    </row>
    <row r="30" spans="1:15" ht="30" customHeight="1">
      <c r="A30" s="2" t="s">
        <v>62</v>
      </c>
      <c r="B30" s="3" t="s">
        <v>86</v>
      </c>
      <c r="C30" s="29"/>
      <c r="D30" s="24">
        <v>32</v>
      </c>
      <c r="E30" s="25">
        <v>18</v>
      </c>
      <c r="F30" s="27"/>
      <c r="G30" s="27"/>
      <c r="H30" s="27"/>
      <c r="I30" s="26"/>
      <c r="J30" s="26"/>
      <c r="K30" s="26"/>
      <c r="L30" s="26">
        <v>32</v>
      </c>
      <c r="M30" s="26"/>
      <c r="N30" s="26">
        <v>32</v>
      </c>
    </row>
    <row r="31" spans="1:15" ht="0.75" customHeight="1">
      <c r="A31" s="2" t="s">
        <v>63</v>
      </c>
      <c r="B31" s="30"/>
      <c r="C31" s="29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</row>
    <row r="32" spans="1:15" ht="1.5" customHeight="1">
      <c r="A32" s="2" t="s">
        <v>64</v>
      </c>
      <c r="B32" s="3"/>
      <c r="C32" s="31"/>
      <c r="D32" s="24"/>
      <c r="E32" s="25"/>
      <c r="F32" s="26"/>
      <c r="G32" s="26"/>
      <c r="H32" s="26"/>
      <c r="I32" s="27"/>
      <c r="J32" s="27"/>
      <c r="K32" s="27"/>
      <c r="L32" s="26"/>
      <c r="M32" s="26">
        <v>18</v>
      </c>
      <c r="N32" s="26"/>
    </row>
    <row r="33" spans="1:15" ht="1.5" customHeight="1">
      <c r="A33" s="2" t="s">
        <v>65</v>
      </c>
      <c r="B33" s="3"/>
      <c r="C33" s="32"/>
      <c r="D33" s="32"/>
      <c r="E33" s="32"/>
      <c r="F33" s="32"/>
      <c r="G33" s="32"/>
      <c r="H33" s="32"/>
      <c r="I33" s="32"/>
      <c r="J33" s="32"/>
      <c r="K33" s="32"/>
      <c r="L33" s="33"/>
      <c r="M33" s="33"/>
      <c r="N33" s="33"/>
    </row>
    <row r="34" spans="1:15" ht="27.75" customHeight="1">
      <c r="A34" s="11" t="s">
        <v>66</v>
      </c>
      <c r="B34" s="15" t="s">
        <v>67</v>
      </c>
      <c r="C34" s="34"/>
      <c r="D34" s="33">
        <f t="shared" ref="D34:N34" si="7">SUM(D35+D36+D37+D38+D39+D40+D41)</f>
        <v>496</v>
      </c>
      <c r="E34" s="33">
        <f t="shared" si="7"/>
        <v>257</v>
      </c>
      <c r="F34" s="33">
        <f t="shared" si="7"/>
        <v>40</v>
      </c>
      <c r="G34" s="33">
        <f t="shared" si="7"/>
        <v>60</v>
      </c>
      <c r="H34" s="33">
        <f t="shared" si="7"/>
        <v>100</v>
      </c>
      <c r="I34" s="33">
        <f t="shared" si="7"/>
        <v>80</v>
      </c>
      <c r="J34" s="33">
        <f t="shared" si="7"/>
        <v>96</v>
      </c>
      <c r="K34" s="33">
        <f t="shared" si="7"/>
        <v>176</v>
      </c>
      <c r="L34" s="33">
        <f t="shared" si="7"/>
        <v>220</v>
      </c>
      <c r="M34" s="33">
        <f t="shared" si="7"/>
        <v>38</v>
      </c>
      <c r="N34" s="33">
        <f t="shared" si="7"/>
        <v>220</v>
      </c>
    </row>
    <row r="35" spans="1:15" ht="34.5" customHeight="1">
      <c r="A35" s="2" t="s">
        <v>68</v>
      </c>
      <c r="B35" s="61" t="s">
        <v>87</v>
      </c>
      <c r="C35" s="34"/>
      <c r="D35" s="35">
        <v>40</v>
      </c>
      <c r="E35" s="36">
        <v>22</v>
      </c>
      <c r="F35" s="37"/>
      <c r="G35" s="37">
        <v>40</v>
      </c>
      <c r="H35" s="37">
        <v>40</v>
      </c>
      <c r="I35" s="37"/>
      <c r="J35" s="37"/>
      <c r="K35" s="37"/>
      <c r="L35" s="37"/>
      <c r="M35" s="37"/>
      <c r="N35" s="37"/>
    </row>
    <row r="36" spans="1:15" ht="46.5" customHeight="1">
      <c r="A36" s="2" t="s">
        <v>88</v>
      </c>
      <c r="B36" s="3" t="s">
        <v>89</v>
      </c>
      <c r="C36" s="29"/>
      <c r="D36" s="38">
        <v>150</v>
      </c>
      <c r="E36" s="36">
        <v>85</v>
      </c>
      <c r="F36" s="37">
        <v>30</v>
      </c>
      <c r="G36" s="37"/>
      <c r="H36" s="37">
        <v>30</v>
      </c>
      <c r="I36" s="37">
        <v>60</v>
      </c>
      <c r="J36" s="37">
        <v>60</v>
      </c>
      <c r="K36" s="37">
        <v>120</v>
      </c>
      <c r="L36" s="37"/>
      <c r="M36" s="37"/>
      <c r="N36" s="37"/>
    </row>
    <row r="37" spans="1:15" ht="45" customHeight="1">
      <c r="A37" s="2" t="s">
        <v>69</v>
      </c>
      <c r="B37" s="3" t="s">
        <v>90</v>
      </c>
      <c r="C37" s="7"/>
      <c r="D37" s="35">
        <v>186</v>
      </c>
      <c r="E37" s="36">
        <v>106</v>
      </c>
      <c r="F37" s="37">
        <v>10</v>
      </c>
      <c r="G37" s="37">
        <v>20</v>
      </c>
      <c r="H37" s="37">
        <v>30</v>
      </c>
      <c r="I37" s="37">
        <v>20</v>
      </c>
      <c r="J37" s="37">
        <v>36</v>
      </c>
      <c r="K37" s="37">
        <v>56</v>
      </c>
      <c r="L37" s="37">
        <v>100</v>
      </c>
      <c r="M37" s="37"/>
      <c r="N37" s="37">
        <v>100</v>
      </c>
    </row>
    <row r="38" spans="1:15" ht="43.5" customHeight="1">
      <c r="A38" s="2" t="s">
        <v>70</v>
      </c>
      <c r="B38" s="3" t="s">
        <v>91</v>
      </c>
      <c r="C38" s="39"/>
      <c r="D38" s="35">
        <v>40</v>
      </c>
      <c r="E38" s="36">
        <v>22</v>
      </c>
      <c r="F38" s="37"/>
      <c r="G38" s="37"/>
      <c r="H38" s="37"/>
      <c r="I38" s="37"/>
      <c r="J38" s="37"/>
      <c r="K38" s="37"/>
      <c r="L38" s="37">
        <v>40</v>
      </c>
      <c r="M38" s="37"/>
      <c r="N38" s="37">
        <v>40</v>
      </c>
    </row>
    <row r="39" spans="1:15" ht="49.5" customHeight="1">
      <c r="A39" s="2" t="s">
        <v>70</v>
      </c>
      <c r="B39" s="3" t="s">
        <v>92</v>
      </c>
      <c r="C39" s="39"/>
      <c r="D39" s="38">
        <v>40</v>
      </c>
      <c r="E39" s="36">
        <v>22</v>
      </c>
      <c r="F39" s="37"/>
      <c r="G39" s="37"/>
      <c r="H39" s="37"/>
      <c r="I39" s="37"/>
      <c r="J39" s="37"/>
      <c r="K39" s="37"/>
      <c r="L39" s="37">
        <v>40</v>
      </c>
      <c r="M39" s="37"/>
      <c r="N39" s="37">
        <v>40</v>
      </c>
    </row>
    <row r="40" spans="1:15" ht="2.25" customHeight="1">
      <c r="A40" s="2"/>
      <c r="B40" s="40"/>
      <c r="C40" s="39"/>
      <c r="D40" s="35"/>
      <c r="E40" s="36"/>
      <c r="F40" s="37"/>
      <c r="G40" s="37"/>
      <c r="H40" s="37"/>
      <c r="I40" s="37"/>
      <c r="J40" s="37"/>
      <c r="K40" s="37"/>
      <c r="L40" s="37"/>
      <c r="M40" s="37"/>
      <c r="N40" s="37"/>
    </row>
    <row r="41" spans="1:15" ht="20.100000000000001" customHeight="1">
      <c r="A41" s="2" t="s">
        <v>71</v>
      </c>
      <c r="B41" s="3" t="s">
        <v>13</v>
      </c>
      <c r="C41" s="29"/>
      <c r="D41" s="35">
        <v>40</v>
      </c>
      <c r="E41" s="36"/>
      <c r="F41" s="37"/>
      <c r="G41" s="37"/>
      <c r="H41" s="37"/>
      <c r="I41" s="37"/>
      <c r="J41" s="37"/>
      <c r="K41" s="37"/>
      <c r="L41" s="37">
        <v>40</v>
      </c>
      <c r="M41" s="37">
        <v>38</v>
      </c>
      <c r="N41" s="37">
        <v>40</v>
      </c>
    </row>
    <row r="42" spans="1:15" ht="30.75" customHeight="1">
      <c r="A42" s="530" t="s">
        <v>72</v>
      </c>
      <c r="B42" s="531"/>
      <c r="C42" s="20"/>
      <c r="D42" s="27">
        <f>SUM(D43+D44)</f>
        <v>864</v>
      </c>
      <c r="E42" s="27">
        <f t="shared" ref="E42:N42" si="8">SUM(E43+E44)</f>
        <v>0</v>
      </c>
      <c r="F42" s="27">
        <f t="shared" si="8"/>
        <v>0</v>
      </c>
      <c r="G42" s="27">
        <f t="shared" si="8"/>
        <v>60</v>
      </c>
      <c r="H42" s="27">
        <v>60</v>
      </c>
      <c r="I42" s="27">
        <f t="shared" si="8"/>
        <v>198</v>
      </c>
      <c r="J42" s="27">
        <f t="shared" si="8"/>
        <v>204</v>
      </c>
      <c r="K42" s="27">
        <f>K43+K44</f>
        <v>402</v>
      </c>
      <c r="L42" s="27">
        <f t="shared" si="8"/>
        <v>402</v>
      </c>
      <c r="M42" s="27">
        <f t="shared" si="8"/>
        <v>0</v>
      </c>
      <c r="N42" s="27">
        <f t="shared" si="8"/>
        <v>402</v>
      </c>
    </row>
    <row r="43" spans="1:15" ht="20.100000000000001" customHeight="1">
      <c r="A43" s="41"/>
      <c r="B43" s="3" t="s">
        <v>20</v>
      </c>
      <c r="C43" s="20"/>
      <c r="D43" s="26">
        <v>684</v>
      </c>
      <c r="E43" s="26"/>
      <c r="F43" s="37"/>
      <c r="G43" s="37">
        <v>60</v>
      </c>
      <c r="H43" s="37">
        <v>60</v>
      </c>
      <c r="I43" s="37">
        <v>198</v>
      </c>
      <c r="J43" s="37">
        <v>204</v>
      </c>
      <c r="K43" s="37">
        <v>402</v>
      </c>
      <c r="L43" s="37">
        <v>222</v>
      </c>
      <c r="M43" s="42"/>
      <c r="N43" s="37">
        <v>222</v>
      </c>
    </row>
    <row r="44" spans="1:15" ht="20.100000000000001" customHeight="1">
      <c r="A44" s="2"/>
      <c r="B44" s="3" t="s">
        <v>73</v>
      </c>
      <c r="C44" s="20"/>
      <c r="D44" s="26">
        <v>180</v>
      </c>
      <c r="E44" s="26"/>
      <c r="F44" s="37"/>
      <c r="G44" s="37"/>
      <c r="H44" s="37"/>
      <c r="I44" s="37"/>
      <c r="J44" s="37"/>
      <c r="K44" s="37"/>
      <c r="L44" s="37">
        <v>180</v>
      </c>
      <c r="M44" s="37"/>
      <c r="N44" s="37">
        <v>180</v>
      </c>
    </row>
    <row r="45" spans="1:15" ht="20.100000000000001" customHeight="1">
      <c r="A45" s="6"/>
      <c r="B45" s="15" t="s">
        <v>8</v>
      </c>
      <c r="C45" s="20"/>
      <c r="D45" s="27">
        <f t="shared" ref="D45:L45" si="9">SUM(D42+D34+D26+D19+D8)</f>
        <v>3414</v>
      </c>
      <c r="E45" s="27">
        <f t="shared" si="9"/>
        <v>365</v>
      </c>
      <c r="F45" s="27">
        <f t="shared" si="9"/>
        <v>582</v>
      </c>
      <c r="G45" s="27">
        <f t="shared" si="9"/>
        <v>776</v>
      </c>
      <c r="H45" s="27">
        <f t="shared" si="9"/>
        <v>1360</v>
      </c>
      <c r="I45" s="27">
        <f t="shared" si="9"/>
        <v>654</v>
      </c>
      <c r="J45" s="27">
        <f t="shared" si="9"/>
        <v>680</v>
      </c>
      <c r="K45" s="27">
        <f t="shared" si="9"/>
        <v>1336</v>
      </c>
      <c r="L45" s="27">
        <f t="shared" si="9"/>
        <v>714</v>
      </c>
      <c r="M45" s="27">
        <f t="shared" ref="M45" si="10">SUM(M42+M33+M26+M19+M8)</f>
        <v>18</v>
      </c>
      <c r="N45" s="27">
        <f>SUM(N42+N34+N26+N19+N8)</f>
        <v>714</v>
      </c>
    </row>
    <row r="46" spans="1:15" ht="20.100000000000001" customHeight="1">
      <c r="A46" s="6"/>
      <c r="B46" s="3" t="s">
        <v>9</v>
      </c>
      <c r="C46" s="13"/>
      <c r="D46" s="26">
        <v>300</v>
      </c>
      <c r="E46" s="27"/>
      <c r="F46" s="37"/>
      <c r="G46" s="37"/>
      <c r="H46" s="37">
        <v>100</v>
      </c>
      <c r="I46" s="37"/>
      <c r="J46" s="37"/>
      <c r="K46" s="37">
        <v>100</v>
      </c>
      <c r="L46" s="37"/>
      <c r="M46" s="37"/>
      <c r="N46" s="37">
        <v>50</v>
      </c>
    </row>
    <row r="47" spans="1:15" ht="20.100000000000001" customHeight="1">
      <c r="A47" s="6"/>
      <c r="B47" s="3" t="s">
        <v>10</v>
      </c>
      <c r="C47" s="20"/>
      <c r="D47" s="26">
        <v>48</v>
      </c>
      <c r="E47" s="26"/>
      <c r="F47" s="37"/>
      <c r="G47" s="37"/>
      <c r="H47" s="37"/>
      <c r="I47" s="43"/>
      <c r="J47" s="43"/>
      <c r="K47" s="43">
        <v>24</v>
      </c>
      <c r="L47" s="43"/>
      <c r="M47" s="43"/>
      <c r="N47" s="43">
        <v>24</v>
      </c>
      <c r="O47" s="44"/>
    </row>
    <row r="48" spans="1:15" ht="20.100000000000001" customHeight="1">
      <c r="A48" s="6"/>
      <c r="B48" s="3" t="s">
        <v>74</v>
      </c>
      <c r="C48" s="20"/>
      <c r="D48" s="27">
        <f>SUM(D45+D46+D47)</f>
        <v>3762</v>
      </c>
      <c r="E48" s="27">
        <f t="shared" ref="E48:N48" si="11">SUM(E45+E46+E47)</f>
        <v>365</v>
      </c>
      <c r="F48" s="27">
        <f t="shared" si="11"/>
        <v>582</v>
      </c>
      <c r="G48" s="27">
        <f t="shared" si="11"/>
        <v>776</v>
      </c>
      <c r="H48" s="27">
        <f t="shared" si="11"/>
        <v>1460</v>
      </c>
      <c r="I48" s="27">
        <f t="shared" si="11"/>
        <v>654</v>
      </c>
      <c r="J48" s="27">
        <f t="shared" si="11"/>
        <v>680</v>
      </c>
      <c r="K48" s="27">
        <f t="shared" si="11"/>
        <v>1460</v>
      </c>
      <c r="L48" s="27">
        <f t="shared" si="11"/>
        <v>714</v>
      </c>
      <c r="M48" s="27">
        <f t="shared" si="11"/>
        <v>18</v>
      </c>
      <c r="N48" s="27">
        <f t="shared" si="11"/>
        <v>788</v>
      </c>
    </row>
    <row r="49" spans="1:14" ht="20.100000000000001" customHeight="1">
      <c r="A49" s="45"/>
      <c r="B49" s="46"/>
      <c r="C49" s="47"/>
      <c r="D49" s="48"/>
      <c r="E49" s="48"/>
      <c r="F49" s="48"/>
      <c r="G49" s="48"/>
      <c r="H49" s="48"/>
      <c r="I49" s="49"/>
      <c r="J49" s="49"/>
      <c r="K49" s="49"/>
      <c r="L49" s="49"/>
      <c r="M49" s="49"/>
      <c r="N49" s="49"/>
    </row>
    <row r="50" spans="1:14" ht="15.75">
      <c r="A50" s="533"/>
      <c r="B50" s="534"/>
      <c r="C50" s="534"/>
      <c r="D50" s="534"/>
      <c r="E50" s="534"/>
      <c r="F50" s="534"/>
      <c r="G50" s="534"/>
      <c r="H50" s="534"/>
      <c r="I50" s="534"/>
      <c r="J50" s="534"/>
      <c r="K50" s="534"/>
      <c r="L50" s="534"/>
      <c r="M50" s="534"/>
      <c r="N50" s="534"/>
    </row>
    <row r="51" spans="1:14" ht="51.75" customHeight="1">
      <c r="A51" s="520"/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</row>
    <row r="52" spans="1:14" ht="31.5" customHeight="1">
      <c r="A52" s="520"/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</row>
    <row r="53" spans="1:14" ht="24" customHeight="1">
      <c r="A53" s="520" t="s">
        <v>18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</row>
    <row r="54" spans="1:14" ht="51.75" customHeight="1">
      <c r="A54" s="520" t="s">
        <v>94</v>
      </c>
      <c r="B54" s="536"/>
      <c r="C54" s="536"/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</row>
    <row r="55" spans="1:14" ht="39" customHeight="1">
      <c r="A55" s="537" t="s">
        <v>75</v>
      </c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</row>
    <row r="56" spans="1:14" ht="18.75" customHeight="1">
      <c r="A56" s="520" t="s">
        <v>76</v>
      </c>
      <c r="B56" s="52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</row>
    <row r="57" spans="1:14" ht="45.75" customHeight="1">
      <c r="A57" s="520" t="s">
        <v>77</v>
      </c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</row>
    <row r="58" spans="1:14" ht="37.5" customHeight="1">
      <c r="A58" s="524" t="s">
        <v>78</v>
      </c>
      <c r="B58" s="525"/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</row>
    <row r="59" spans="1:14" ht="15.75">
      <c r="A59" s="520"/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521"/>
    </row>
    <row r="60" spans="1:14" ht="15.75">
      <c r="A60" s="520"/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</row>
    <row r="61" spans="1:14" ht="15.75">
      <c r="A61" s="524"/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</row>
    <row r="62" spans="1:14" ht="15.75">
      <c r="A62" s="520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</row>
    <row r="63" spans="1:14" ht="15.75">
      <c r="A63" s="520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</row>
    <row r="64" spans="1:14" ht="15.75">
      <c r="A64" s="520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</row>
    <row r="65" spans="1:14" ht="15.75">
      <c r="A65" s="524"/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</row>
    <row r="66" spans="1:14" ht="15.75">
      <c r="A66" s="520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</row>
    <row r="67" spans="1:14" ht="15.75">
      <c r="A67" s="520"/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</row>
    <row r="68" spans="1:14" ht="15.75">
      <c r="A68" s="520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4" ht="15.75">
      <c r="A69" s="520"/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</row>
    <row r="70" spans="1:14" ht="15.75">
      <c r="A70" s="520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</row>
    <row r="71" spans="1:14" ht="15.75">
      <c r="A71" s="520"/>
      <c r="B71" s="521"/>
      <c r="C71" s="521"/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</row>
    <row r="72" spans="1:14" ht="15.75">
      <c r="A72" s="520"/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</row>
    <row r="73" spans="1:14" ht="108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22" t="s">
        <v>11</v>
      </c>
      <c r="B74" s="52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  <row r="75" spans="1:14">
      <c r="A75" s="50"/>
      <c r="B75" s="50" t="s">
        <v>44</v>
      </c>
      <c r="C75" s="50"/>
      <c r="D75" s="51">
        <v>40</v>
      </c>
      <c r="E75" s="51"/>
      <c r="F75" s="51"/>
      <c r="G75" s="51"/>
      <c r="H75" s="51"/>
      <c r="I75" s="51">
        <v>20</v>
      </c>
      <c r="J75" s="51">
        <v>20</v>
      </c>
      <c r="K75" s="51">
        <v>40</v>
      </c>
      <c r="L75" s="50"/>
      <c r="M75" s="50"/>
      <c r="N75" s="50"/>
    </row>
    <row r="76" spans="1:14">
      <c r="A76" s="50"/>
      <c r="B76" s="50" t="s">
        <v>12</v>
      </c>
      <c r="C76" s="50"/>
      <c r="D76" s="51">
        <v>16</v>
      </c>
      <c r="E76" s="51"/>
      <c r="F76" s="51">
        <v>6</v>
      </c>
      <c r="G76" s="51">
        <v>10</v>
      </c>
      <c r="H76" s="51">
        <v>16</v>
      </c>
      <c r="I76" s="51"/>
      <c r="J76" s="51"/>
      <c r="K76" s="51"/>
      <c r="L76" s="50"/>
      <c r="M76" s="50"/>
      <c r="N76" s="50"/>
    </row>
    <row r="77" spans="1:14">
      <c r="A77" s="50"/>
      <c r="B77" s="50" t="s">
        <v>13</v>
      </c>
      <c r="C77" s="50"/>
      <c r="D77" s="51">
        <v>24</v>
      </c>
      <c r="E77" s="51"/>
      <c r="F77" s="51"/>
      <c r="G77" s="51"/>
      <c r="H77" s="51"/>
      <c r="I77" s="51">
        <v>12</v>
      </c>
      <c r="J77" s="51">
        <v>12</v>
      </c>
      <c r="K77" s="51">
        <v>24</v>
      </c>
      <c r="L77" s="50"/>
      <c r="M77" s="50"/>
      <c r="N77" s="50"/>
    </row>
    <row r="78" spans="1:14">
      <c r="A78" s="52"/>
      <c r="B78" s="52" t="s">
        <v>57</v>
      </c>
      <c r="C78" s="52"/>
      <c r="D78" s="51">
        <v>36</v>
      </c>
      <c r="E78" s="51"/>
      <c r="F78" s="51">
        <v>12</v>
      </c>
      <c r="G78" s="51">
        <v>14</v>
      </c>
      <c r="H78" s="51">
        <v>36</v>
      </c>
      <c r="I78" s="51"/>
      <c r="J78" s="51"/>
      <c r="K78" s="51"/>
      <c r="L78" s="52"/>
      <c r="M78" s="52"/>
      <c r="N78" s="52"/>
    </row>
    <row r="79" spans="1:14">
      <c r="A79" s="52"/>
      <c r="B79" s="52" t="s">
        <v>79</v>
      </c>
      <c r="C79" s="52"/>
      <c r="D79" s="51">
        <v>30</v>
      </c>
      <c r="E79" s="51"/>
      <c r="F79" s="51"/>
      <c r="G79" s="51"/>
      <c r="H79" s="51"/>
      <c r="I79" s="51">
        <v>10</v>
      </c>
      <c r="J79" s="51">
        <v>20</v>
      </c>
      <c r="K79" s="51">
        <v>30</v>
      </c>
      <c r="L79" s="52"/>
      <c r="M79" s="52"/>
      <c r="N79" s="52"/>
    </row>
    <row r="80" spans="1:14" ht="30">
      <c r="A80" s="52"/>
      <c r="B80" s="53" t="s">
        <v>80</v>
      </c>
      <c r="C80" s="52"/>
      <c r="D80" s="51">
        <v>30</v>
      </c>
      <c r="E80" s="51"/>
      <c r="F80" s="51">
        <v>10</v>
      </c>
      <c r="G80" s="51">
        <v>20</v>
      </c>
      <c r="H80" s="51">
        <v>30</v>
      </c>
      <c r="I80" s="51"/>
      <c r="J80" s="51"/>
      <c r="K80" s="51"/>
      <c r="L80" s="52"/>
      <c r="M80" s="52"/>
      <c r="N80" s="52"/>
    </row>
    <row r="81" spans="1:14">
      <c r="A81" s="52"/>
      <c r="B81" s="52" t="s">
        <v>81</v>
      </c>
      <c r="C81" s="52"/>
      <c r="D81" s="51">
        <v>30</v>
      </c>
      <c r="E81" s="51"/>
      <c r="F81" s="51">
        <v>10</v>
      </c>
      <c r="G81" s="51">
        <v>20</v>
      </c>
      <c r="H81" s="51">
        <v>30</v>
      </c>
      <c r="I81" s="51"/>
      <c r="J81" s="51"/>
      <c r="K81" s="51"/>
      <c r="L81" s="52"/>
      <c r="M81" s="52"/>
      <c r="N81" s="52"/>
    </row>
    <row r="82" spans="1:14">
      <c r="A82" s="52"/>
      <c r="B82" s="52" t="s">
        <v>82</v>
      </c>
      <c r="C82" s="52"/>
      <c r="D82" s="51">
        <v>16</v>
      </c>
      <c r="E82" s="51"/>
      <c r="F82" s="51"/>
      <c r="G82" s="51"/>
      <c r="H82" s="51"/>
      <c r="I82" s="51">
        <v>6</v>
      </c>
      <c r="J82" s="51">
        <v>10</v>
      </c>
      <c r="K82" s="51">
        <v>16</v>
      </c>
      <c r="L82" s="52"/>
      <c r="M82" s="52"/>
      <c r="N82" s="52"/>
    </row>
    <row r="83" spans="1:14">
      <c r="A83" s="52"/>
      <c r="B83" s="54" t="s">
        <v>16</v>
      </c>
      <c r="C83" s="52"/>
      <c r="D83" s="55">
        <v>252</v>
      </c>
      <c r="E83" s="55"/>
      <c r="F83" s="55">
        <v>38</v>
      </c>
      <c r="G83" s="55">
        <v>64</v>
      </c>
      <c r="H83" s="55">
        <v>112</v>
      </c>
      <c r="I83" s="55">
        <v>48</v>
      </c>
      <c r="J83" s="55">
        <v>62</v>
      </c>
      <c r="K83" s="55">
        <v>110</v>
      </c>
      <c r="L83" s="52"/>
      <c r="M83" s="52"/>
      <c r="N83" s="52"/>
    </row>
  </sheetData>
  <mergeCells count="38">
    <mergeCell ref="B1:N1"/>
    <mergeCell ref="A2:A4"/>
    <mergeCell ref="B2:B4"/>
    <mergeCell ref="C2:C4"/>
    <mergeCell ref="D2:D4"/>
    <mergeCell ref="E2:E4"/>
    <mergeCell ref="F2:H3"/>
    <mergeCell ref="I2:K3"/>
    <mergeCell ref="L2:N3"/>
    <mergeCell ref="A56:N56"/>
    <mergeCell ref="A6:B6"/>
    <mergeCell ref="A7:B7"/>
    <mergeCell ref="A9:B9"/>
    <mergeCell ref="A26:B26"/>
    <mergeCell ref="A42:B42"/>
    <mergeCell ref="A50:N50"/>
    <mergeCell ref="A51:N51"/>
    <mergeCell ref="A52:N52"/>
    <mergeCell ref="A53:N53"/>
    <mergeCell ref="A54:N54"/>
    <mergeCell ref="A55:N55"/>
    <mergeCell ref="A68:N68"/>
    <mergeCell ref="A57:N57"/>
    <mergeCell ref="A58:N58"/>
    <mergeCell ref="A59:N59"/>
    <mergeCell ref="A60:N60"/>
    <mergeCell ref="A61:N61"/>
    <mergeCell ref="A62:N62"/>
    <mergeCell ref="A63:N63"/>
    <mergeCell ref="A64:N64"/>
    <mergeCell ref="A65:N65"/>
    <mergeCell ref="A66:N66"/>
    <mergeCell ref="A67:N67"/>
    <mergeCell ref="A69:N69"/>
    <mergeCell ref="A70:N70"/>
    <mergeCell ref="A71:N71"/>
    <mergeCell ref="A72:N72"/>
    <mergeCell ref="A74:B7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3"/>
  <sheetViews>
    <sheetView zoomScale="90" zoomScaleNormal="90" workbookViewId="0">
      <selection activeCell="C47" sqref="C47"/>
    </sheetView>
  </sheetViews>
  <sheetFormatPr defaultRowHeight="15"/>
  <cols>
    <col min="1" max="1" width="6.42578125" customWidth="1"/>
    <col min="2" max="2" width="30.5703125" customWidth="1"/>
    <col min="3" max="3" width="6.42578125" customWidth="1"/>
    <col min="4" max="4" width="6.7109375" customWidth="1"/>
    <col min="5" max="6" width="5.5703125" customWidth="1"/>
    <col min="7" max="7" width="5.42578125" customWidth="1"/>
    <col min="8" max="8" width="7.85546875" customWidth="1"/>
    <col min="9" max="10" width="5.85546875" customWidth="1"/>
    <col min="11" max="11" width="7.85546875" customWidth="1"/>
    <col min="12" max="12" width="5.42578125" customWidth="1"/>
    <col min="13" max="13" width="6.42578125" hidden="1" customWidth="1"/>
    <col min="14" max="14" width="8.140625" customWidth="1"/>
    <col min="257" max="257" width="6.42578125" customWidth="1"/>
    <col min="258" max="258" width="30.5703125" customWidth="1"/>
    <col min="259" max="259" width="6.42578125" customWidth="1"/>
    <col min="260" max="260" width="6.7109375" customWidth="1"/>
    <col min="261" max="262" width="5.5703125" customWidth="1"/>
    <col min="263" max="263" width="5.42578125" customWidth="1"/>
    <col min="264" max="264" width="7.85546875" customWidth="1"/>
    <col min="265" max="266" width="5.85546875" customWidth="1"/>
    <col min="267" max="267" width="7.85546875" customWidth="1"/>
    <col min="268" max="268" width="5.42578125" customWidth="1"/>
    <col min="269" max="269" width="0" hidden="1" customWidth="1"/>
    <col min="270" max="270" width="8.140625" customWidth="1"/>
    <col min="513" max="513" width="6.42578125" customWidth="1"/>
    <col min="514" max="514" width="30.5703125" customWidth="1"/>
    <col min="515" max="515" width="6.42578125" customWidth="1"/>
    <col min="516" max="516" width="6.7109375" customWidth="1"/>
    <col min="517" max="518" width="5.5703125" customWidth="1"/>
    <col min="519" max="519" width="5.42578125" customWidth="1"/>
    <col min="520" max="520" width="7.85546875" customWidth="1"/>
    <col min="521" max="522" width="5.85546875" customWidth="1"/>
    <col min="523" max="523" width="7.85546875" customWidth="1"/>
    <col min="524" max="524" width="5.42578125" customWidth="1"/>
    <col min="525" max="525" width="0" hidden="1" customWidth="1"/>
    <col min="526" max="526" width="8.140625" customWidth="1"/>
    <col min="769" max="769" width="6.42578125" customWidth="1"/>
    <col min="770" max="770" width="30.5703125" customWidth="1"/>
    <col min="771" max="771" width="6.42578125" customWidth="1"/>
    <col min="772" max="772" width="6.7109375" customWidth="1"/>
    <col min="773" max="774" width="5.5703125" customWidth="1"/>
    <col min="775" max="775" width="5.42578125" customWidth="1"/>
    <col min="776" max="776" width="7.85546875" customWidth="1"/>
    <col min="777" max="778" width="5.85546875" customWidth="1"/>
    <col min="779" max="779" width="7.85546875" customWidth="1"/>
    <col min="780" max="780" width="5.42578125" customWidth="1"/>
    <col min="781" max="781" width="0" hidden="1" customWidth="1"/>
    <col min="782" max="782" width="8.140625" customWidth="1"/>
    <col min="1025" max="1025" width="6.42578125" customWidth="1"/>
    <col min="1026" max="1026" width="30.5703125" customWidth="1"/>
    <col min="1027" max="1027" width="6.42578125" customWidth="1"/>
    <col min="1028" max="1028" width="6.7109375" customWidth="1"/>
    <col min="1029" max="1030" width="5.5703125" customWidth="1"/>
    <col min="1031" max="1031" width="5.42578125" customWidth="1"/>
    <col min="1032" max="1032" width="7.85546875" customWidth="1"/>
    <col min="1033" max="1034" width="5.85546875" customWidth="1"/>
    <col min="1035" max="1035" width="7.85546875" customWidth="1"/>
    <col min="1036" max="1036" width="5.42578125" customWidth="1"/>
    <col min="1037" max="1037" width="0" hidden="1" customWidth="1"/>
    <col min="1038" max="1038" width="8.140625" customWidth="1"/>
    <col min="1281" max="1281" width="6.42578125" customWidth="1"/>
    <col min="1282" max="1282" width="30.5703125" customWidth="1"/>
    <col min="1283" max="1283" width="6.42578125" customWidth="1"/>
    <col min="1284" max="1284" width="6.7109375" customWidth="1"/>
    <col min="1285" max="1286" width="5.5703125" customWidth="1"/>
    <col min="1287" max="1287" width="5.42578125" customWidth="1"/>
    <col min="1288" max="1288" width="7.85546875" customWidth="1"/>
    <col min="1289" max="1290" width="5.85546875" customWidth="1"/>
    <col min="1291" max="1291" width="7.85546875" customWidth="1"/>
    <col min="1292" max="1292" width="5.42578125" customWidth="1"/>
    <col min="1293" max="1293" width="0" hidden="1" customWidth="1"/>
    <col min="1294" max="1294" width="8.140625" customWidth="1"/>
    <col min="1537" max="1537" width="6.42578125" customWidth="1"/>
    <col min="1538" max="1538" width="30.5703125" customWidth="1"/>
    <col min="1539" max="1539" width="6.42578125" customWidth="1"/>
    <col min="1540" max="1540" width="6.7109375" customWidth="1"/>
    <col min="1541" max="1542" width="5.5703125" customWidth="1"/>
    <col min="1543" max="1543" width="5.42578125" customWidth="1"/>
    <col min="1544" max="1544" width="7.85546875" customWidth="1"/>
    <col min="1545" max="1546" width="5.85546875" customWidth="1"/>
    <col min="1547" max="1547" width="7.85546875" customWidth="1"/>
    <col min="1548" max="1548" width="5.42578125" customWidth="1"/>
    <col min="1549" max="1549" width="0" hidden="1" customWidth="1"/>
    <col min="1550" max="1550" width="8.140625" customWidth="1"/>
    <col min="1793" max="1793" width="6.42578125" customWidth="1"/>
    <col min="1794" max="1794" width="30.5703125" customWidth="1"/>
    <col min="1795" max="1795" width="6.42578125" customWidth="1"/>
    <col min="1796" max="1796" width="6.7109375" customWidth="1"/>
    <col min="1797" max="1798" width="5.5703125" customWidth="1"/>
    <col min="1799" max="1799" width="5.42578125" customWidth="1"/>
    <col min="1800" max="1800" width="7.85546875" customWidth="1"/>
    <col min="1801" max="1802" width="5.85546875" customWidth="1"/>
    <col min="1803" max="1803" width="7.85546875" customWidth="1"/>
    <col min="1804" max="1804" width="5.42578125" customWidth="1"/>
    <col min="1805" max="1805" width="0" hidden="1" customWidth="1"/>
    <col min="1806" max="1806" width="8.140625" customWidth="1"/>
    <col min="2049" max="2049" width="6.42578125" customWidth="1"/>
    <col min="2050" max="2050" width="30.5703125" customWidth="1"/>
    <col min="2051" max="2051" width="6.42578125" customWidth="1"/>
    <col min="2052" max="2052" width="6.7109375" customWidth="1"/>
    <col min="2053" max="2054" width="5.5703125" customWidth="1"/>
    <col min="2055" max="2055" width="5.42578125" customWidth="1"/>
    <col min="2056" max="2056" width="7.85546875" customWidth="1"/>
    <col min="2057" max="2058" width="5.85546875" customWidth="1"/>
    <col min="2059" max="2059" width="7.85546875" customWidth="1"/>
    <col min="2060" max="2060" width="5.42578125" customWidth="1"/>
    <col min="2061" max="2061" width="0" hidden="1" customWidth="1"/>
    <col min="2062" max="2062" width="8.140625" customWidth="1"/>
    <col min="2305" max="2305" width="6.42578125" customWidth="1"/>
    <col min="2306" max="2306" width="30.5703125" customWidth="1"/>
    <col min="2307" max="2307" width="6.42578125" customWidth="1"/>
    <col min="2308" max="2308" width="6.7109375" customWidth="1"/>
    <col min="2309" max="2310" width="5.5703125" customWidth="1"/>
    <col min="2311" max="2311" width="5.42578125" customWidth="1"/>
    <col min="2312" max="2312" width="7.85546875" customWidth="1"/>
    <col min="2313" max="2314" width="5.85546875" customWidth="1"/>
    <col min="2315" max="2315" width="7.85546875" customWidth="1"/>
    <col min="2316" max="2316" width="5.42578125" customWidth="1"/>
    <col min="2317" max="2317" width="0" hidden="1" customWidth="1"/>
    <col min="2318" max="2318" width="8.140625" customWidth="1"/>
    <col min="2561" max="2561" width="6.42578125" customWidth="1"/>
    <col min="2562" max="2562" width="30.5703125" customWidth="1"/>
    <col min="2563" max="2563" width="6.42578125" customWidth="1"/>
    <col min="2564" max="2564" width="6.7109375" customWidth="1"/>
    <col min="2565" max="2566" width="5.5703125" customWidth="1"/>
    <col min="2567" max="2567" width="5.42578125" customWidth="1"/>
    <col min="2568" max="2568" width="7.85546875" customWidth="1"/>
    <col min="2569" max="2570" width="5.85546875" customWidth="1"/>
    <col min="2571" max="2571" width="7.85546875" customWidth="1"/>
    <col min="2572" max="2572" width="5.42578125" customWidth="1"/>
    <col min="2573" max="2573" width="0" hidden="1" customWidth="1"/>
    <col min="2574" max="2574" width="8.140625" customWidth="1"/>
    <col min="2817" max="2817" width="6.42578125" customWidth="1"/>
    <col min="2818" max="2818" width="30.5703125" customWidth="1"/>
    <col min="2819" max="2819" width="6.42578125" customWidth="1"/>
    <col min="2820" max="2820" width="6.7109375" customWidth="1"/>
    <col min="2821" max="2822" width="5.5703125" customWidth="1"/>
    <col min="2823" max="2823" width="5.42578125" customWidth="1"/>
    <col min="2824" max="2824" width="7.85546875" customWidth="1"/>
    <col min="2825" max="2826" width="5.85546875" customWidth="1"/>
    <col min="2827" max="2827" width="7.85546875" customWidth="1"/>
    <col min="2828" max="2828" width="5.42578125" customWidth="1"/>
    <col min="2829" max="2829" width="0" hidden="1" customWidth="1"/>
    <col min="2830" max="2830" width="8.140625" customWidth="1"/>
    <col min="3073" max="3073" width="6.42578125" customWidth="1"/>
    <col min="3074" max="3074" width="30.5703125" customWidth="1"/>
    <col min="3075" max="3075" width="6.42578125" customWidth="1"/>
    <col min="3076" max="3076" width="6.7109375" customWidth="1"/>
    <col min="3077" max="3078" width="5.5703125" customWidth="1"/>
    <col min="3079" max="3079" width="5.42578125" customWidth="1"/>
    <col min="3080" max="3080" width="7.85546875" customWidth="1"/>
    <col min="3081" max="3082" width="5.85546875" customWidth="1"/>
    <col min="3083" max="3083" width="7.85546875" customWidth="1"/>
    <col min="3084" max="3084" width="5.42578125" customWidth="1"/>
    <col min="3085" max="3085" width="0" hidden="1" customWidth="1"/>
    <col min="3086" max="3086" width="8.140625" customWidth="1"/>
    <col min="3329" max="3329" width="6.42578125" customWidth="1"/>
    <col min="3330" max="3330" width="30.5703125" customWidth="1"/>
    <col min="3331" max="3331" width="6.42578125" customWidth="1"/>
    <col min="3332" max="3332" width="6.7109375" customWidth="1"/>
    <col min="3333" max="3334" width="5.5703125" customWidth="1"/>
    <col min="3335" max="3335" width="5.42578125" customWidth="1"/>
    <col min="3336" max="3336" width="7.85546875" customWidth="1"/>
    <col min="3337" max="3338" width="5.85546875" customWidth="1"/>
    <col min="3339" max="3339" width="7.85546875" customWidth="1"/>
    <col min="3340" max="3340" width="5.42578125" customWidth="1"/>
    <col min="3341" max="3341" width="0" hidden="1" customWidth="1"/>
    <col min="3342" max="3342" width="8.140625" customWidth="1"/>
    <col min="3585" max="3585" width="6.42578125" customWidth="1"/>
    <col min="3586" max="3586" width="30.5703125" customWidth="1"/>
    <col min="3587" max="3587" width="6.42578125" customWidth="1"/>
    <col min="3588" max="3588" width="6.7109375" customWidth="1"/>
    <col min="3589" max="3590" width="5.5703125" customWidth="1"/>
    <col min="3591" max="3591" width="5.42578125" customWidth="1"/>
    <col min="3592" max="3592" width="7.85546875" customWidth="1"/>
    <col min="3593" max="3594" width="5.85546875" customWidth="1"/>
    <col min="3595" max="3595" width="7.85546875" customWidth="1"/>
    <col min="3596" max="3596" width="5.42578125" customWidth="1"/>
    <col min="3597" max="3597" width="0" hidden="1" customWidth="1"/>
    <col min="3598" max="3598" width="8.140625" customWidth="1"/>
    <col min="3841" max="3841" width="6.42578125" customWidth="1"/>
    <col min="3842" max="3842" width="30.5703125" customWidth="1"/>
    <col min="3843" max="3843" width="6.42578125" customWidth="1"/>
    <col min="3844" max="3844" width="6.7109375" customWidth="1"/>
    <col min="3845" max="3846" width="5.5703125" customWidth="1"/>
    <col min="3847" max="3847" width="5.42578125" customWidth="1"/>
    <col min="3848" max="3848" width="7.85546875" customWidth="1"/>
    <col min="3849" max="3850" width="5.85546875" customWidth="1"/>
    <col min="3851" max="3851" width="7.85546875" customWidth="1"/>
    <col min="3852" max="3852" width="5.42578125" customWidth="1"/>
    <col min="3853" max="3853" width="0" hidden="1" customWidth="1"/>
    <col min="3854" max="3854" width="8.140625" customWidth="1"/>
    <col min="4097" max="4097" width="6.42578125" customWidth="1"/>
    <col min="4098" max="4098" width="30.5703125" customWidth="1"/>
    <col min="4099" max="4099" width="6.42578125" customWidth="1"/>
    <col min="4100" max="4100" width="6.7109375" customWidth="1"/>
    <col min="4101" max="4102" width="5.5703125" customWidth="1"/>
    <col min="4103" max="4103" width="5.42578125" customWidth="1"/>
    <col min="4104" max="4104" width="7.85546875" customWidth="1"/>
    <col min="4105" max="4106" width="5.85546875" customWidth="1"/>
    <col min="4107" max="4107" width="7.85546875" customWidth="1"/>
    <col min="4108" max="4108" width="5.42578125" customWidth="1"/>
    <col min="4109" max="4109" width="0" hidden="1" customWidth="1"/>
    <col min="4110" max="4110" width="8.140625" customWidth="1"/>
    <col min="4353" max="4353" width="6.42578125" customWidth="1"/>
    <col min="4354" max="4354" width="30.5703125" customWidth="1"/>
    <col min="4355" max="4355" width="6.42578125" customWidth="1"/>
    <col min="4356" max="4356" width="6.7109375" customWidth="1"/>
    <col min="4357" max="4358" width="5.5703125" customWidth="1"/>
    <col min="4359" max="4359" width="5.42578125" customWidth="1"/>
    <col min="4360" max="4360" width="7.85546875" customWidth="1"/>
    <col min="4361" max="4362" width="5.85546875" customWidth="1"/>
    <col min="4363" max="4363" width="7.85546875" customWidth="1"/>
    <col min="4364" max="4364" width="5.42578125" customWidth="1"/>
    <col min="4365" max="4365" width="0" hidden="1" customWidth="1"/>
    <col min="4366" max="4366" width="8.140625" customWidth="1"/>
    <col min="4609" max="4609" width="6.42578125" customWidth="1"/>
    <col min="4610" max="4610" width="30.5703125" customWidth="1"/>
    <col min="4611" max="4611" width="6.42578125" customWidth="1"/>
    <col min="4612" max="4612" width="6.7109375" customWidth="1"/>
    <col min="4613" max="4614" width="5.5703125" customWidth="1"/>
    <col min="4615" max="4615" width="5.42578125" customWidth="1"/>
    <col min="4616" max="4616" width="7.85546875" customWidth="1"/>
    <col min="4617" max="4618" width="5.85546875" customWidth="1"/>
    <col min="4619" max="4619" width="7.85546875" customWidth="1"/>
    <col min="4620" max="4620" width="5.42578125" customWidth="1"/>
    <col min="4621" max="4621" width="0" hidden="1" customWidth="1"/>
    <col min="4622" max="4622" width="8.140625" customWidth="1"/>
    <col min="4865" max="4865" width="6.42578125" customWidth="1"/>
    <col min="4866" max="4866" width="30.5703125" customWidth="1"/>
    <col min="4867" max="4867" width="6.42578125" customWidth="1"/>
    <col min="4868" max="4868" width="6.7109375" customWidth="1"/>
    <col min="4869" max="4870" width="5.5703125" customWidth="1"/>
    <col min="4871" max="4871" width="5.42578125" customWidth="1"/>
    <col min="4872" max="4872" width="7.85546875" customWidth="1"/>
    <col min="4873" max="4874" width="5.85546875" customWidth="1"/>
    <col min="4875" max="4875" width="7.85546875" customWidth="1"/>
    <col min="4876" max="4876" width="5.42578125" customWidth="1"/>
    <col min="4877" max="4877" width="0" hidden="1" customWidth="1"/>
    <col min="4878" max="4878" width="8.140625" customWidth="1"/>
    <col min="5121" max="5121" width="6.42578125" customWidth="1"/>
    <col min="5122" max="5122" width="30.5703125" customWidth="1"/>
    <col min="5123" max="5123" width="6.42578125" customWidth="1"/>
    <col min="5124" max="5124" width="6.7109375" customWidth="1"/>
    <col min="5125" max="5126" width="5.5703125" customWidth="1"/>
    <col min="5127" max="5127" width="5.42578125" customWidth="1"/>
    <col min="5128" max="5128" width="7.85546875" customWidth="1"/>
    <col min="5129" max="5130" width="5.85546875" customWidth="1"/>
    <col min="5131" max="5131" width="7.85546875" customWidth="1"/>
    <col min="5132" max="5132" width="5.42578125" customWidth="1"/>
    <col min="5133" max="5133" width="0" hidden="1" customWidth="1"/>
    <col min="5134" max="5134" width="8.140625" customWidth="1"/>
    <col min="5377" max="5377" width="6.42578125" customWidth="1"/>
    <col min="5378" max="5378" width="30.5703125" customWidth="1"/>
    <col min="5379" max="5379" width="6.42578125" customWidth="1"/>
    <col min="5380" max="5380" width="6.7109375" customWidth="1"/>
    <col min="5381" max="5382" width="5.5703125" customWidth="1"/>
    <col min="5383" max="5383" width="5.42578125" customWidth="1"/>
    <col min="5384" max="5384" width="7.85546875" customWidth="1"/>
    <col min="5385" max="5386" width="5.85546875" customWidth="1"/>
    <col min="5387" max="5387" width="7.85546875" customWidth="1"/>
    <col min="5388" max="5388" width="5.42578125" customWidth="1"/>
    <col min="5389" max="5389" width="0" hidden="1" customWidth="1"/>
    <col min="5390" max="5390" width="8.140625" customWidth="1"/>
    <col min="5633" max="5633" width="6.42578125" customWidth="1"/>
    <col min="5634" max="5634" width="30.5703125" customWidth="1"/>
    <col min="5635" max="5635" width="6.42578125" customWidth="1"/>
    <col min="5636" max="5636" width="6.7109375" customWidth="1"/>
    <col min="5637" max="5638" width="5.5703125" customWidth="1"/>
    <col min="5639" max="5639" width="5.42578125" customWidth="1"/>
    <col min="5640" max="5640" width="7.85546875" customWidth="1"/>
    <col min="5641" max="5642" width="5.85546875" customWidth="1"/>
    <col min="5643" max="5643" width="7.85546875" customWidth="1"/>
    <col min="5644" max="5644" width="5.42578125" customWidth="1"/>
    <col min="5645" max="5645" width="0" hidden="1" customWidth="1"/>
    <col min="5646" max="5646" width="8.140625" customWidth="1"/>
    <col min="5889" max="5889" width="6.42578125" customWidth="1"/>
    <col min="5890" max="5890" width="30.5703125" customWidth="1"/>
    <col min="5891" max="5891" width="6.42578125" customWidth="1"/>
    <col min="5892" max="5892" width="6.7109375" customWidth="1"/>
    <col min="5893" max="5894" width="5.5703125" customWidth="1"/>
    <col min="5895" max="5895" width="5.42578125" customWidth="1"/>
    <col min="5896" max="5896" width="7.85546875" customWidth="1"/>
    <col min="5897" max="5898" width="5.85546875" customWidth="1"/>
    <col min="5899" max="5899" width="7.85546875" customWidth="1"/>
    <col min="5900" max="5900" width="5.42578125" customWidth="1"/>
    <col min="5901" max="5901" width="0" hidden="1" customWidth="1"/>
    <col min="5902" max="5902" width="8.140625" customWidth="1"/>
    <col min="6145" max="6145" width="6.42578125" customWidth="1"/>
    <col min="6146" max="6146" width="30.5703125" customWidth="1"/>
    <col min="6147" max="6147" width="6.42578125" customWidth="1"/>
    <col min="6148" max="6148" width="6.7109375" customWidth="1"/>
    <col min="6149" max="6150" width="5.5703125" customWidth="1"/>
    <col min="6151" max="6151" width="5.42578125" customWidth="1"/>
    <col min="6152" max="6152" width="7.85546875" customWidth="1"/>
    <col min="6153" max="6154" width="5.85546875" customWidth="1"/>
    <col min="6155" max="6155" width="7.85546875" customWidth="1"/>
    <col min="6156" max="6156" width="5.42578125" customWidth="1"/>
    <col min="6157" max="6157" width="0" hidden="1" customWidth="1"/>
    <col min="6158" max="6158" width="8.140625" customWidth="1"/>
    <col min="6401" max="6401" width="6.42578125" customWidth="1"/>
    <col min="6402" max="6402" width="30.5703125" customWidth="1"/>
    <col min="6403" max="6403" width="6.42578125" customWidth="1"/>
    <col min="6404" max="6404" width="6.7109375" customWidth="1"/>
    <col min="6405" max="6406" width="5.5703125" customWidth="1"/>
    <col min="6407" max="6407" width="5.42578125" customWidth="1"/>
    <col min="6408" max="6408" width="7.85546875" customWidth="1"/>
    <col min="6409" max="6410" width="5.85546875" customWidth="1"/>
    <col min="6411" max="6411" width="7.85546875" customWidth="1"/>
    <col min="6412" max="6412" width="5.42578125" customWidth="1"/>
    <col min="6413" max="6413" width="0" hidden="1" customWidth="1"/>
    <col min="6414" max="6414" width="8.140625" customWidth="1"/>
    <col min="6657" max="6657" width="6.42578125" customWidth="1"/>
    <col min="6658" max="6658" width="30.5703125" customWidth="1"/>
    <col min="6659" max="6659" width="6.42578125" customWidth="1"/>
    <col min="6660" max="6660" width="6.7109375" customWidth="1"/>
    <col min="6661" max="6662" width="5.5703125" customWidth="1"/>
    <col min="6663" max="6663" width="5.42578125" customWidth="1"/>
    <col min="6664" max="6664" width="7.85546875" customWidth="1"/>
    <col min="6665" max="6666" width="5.85546875" customWidth="1"/>
    <col min="6667" max="6667" width="7.85546875" customWidth="1"/>
    <col min="6668" max="6668" width="5.42578125" customWidth="1"/>
    <col min="6669" max="6669" width="0" hidden="1" customWidth="1"/>
    <col min="6670" max="6670" width="8.140625" customWidth="1"/>
    <col min="6913" max="6913" width="6.42578125" customWidth="1"/>
    <col min="6914" max="6914" width="30.5703125" customWidth="1"/>
    <col min="6915" max="6915" width="6.42578125" customWidth="1"/>
    <col min="6916" max="6916" width="6.7109375" customWidth="1"/>
    <col min="6917" max="6918" width="5.5703125" customWidth="1"/>
    <col min="6919" max="6919" width="5.42578125" customWidth="1"/>
    <col min="6920" max="6920" width="7.85546875" customWidth="1"/>
    <col min="6921" max="6922" width="5.85546875" customWidth="1"/>
    <col min="6923" max="6923" width="7.85546875" customWidth="1"/>
    <col min="6924" max="6924" width="5.42578125" customWidth="1"/>
    <col min="6925" max="6925" width="0" hidden="1" customWidth="1"/>
    <col min="6926" max="6926" width="8.140625" customWidth="1"/>
    <col min="7169" max="7169" width="6.42578125" customWidth="1"/>
    <col min="7170" max="7170" width="30.5703125" customWidth="1"/>
    <col min="7171" max="7171" width="6.42578125" customWidth="1"/>
    <col min="7172" max="7172" width="6.7109375" customWidth="1"/>
    <col min="7173" max="7174" width="5.5703125" customWidth="1"/>
    <col min="7175" max="7175" width="5.42578125" customWidth="1"/>
    <col min="7176" max="7176" width="7.85546875" customWidth="1"/>
    <col min="7177" max="7178" width="5.85546875" customWidth="1"/>
    <col min="7179" max="7179" width="7.85546875" customWidth="1"/>
    <col min="7180" max="7180" width="5.42578125" customWidth="1"/>
    <col min="7181" max="7181" width="0" hidden="1" customWidth="1"/>
    <col min="7182" max="7182" width="8.140625" customWidth="1"/>
    <col min="7425" max="7425" width="6.42578125" customWidth="1"/>
    <col min="7426" max="7426" width="30.5703125" customWidth="1"/>
    <col min="7427" max="7427" width="6.42578125" customWidth="1"/>
    <col min="7428" max="7428" width="6.7109375" customWidth="1"/>
    <col min="7429" max="7430" width="5.5703125" customWidth="1"/>
    <col min="7431" max="7431" width="5.42578125" customWidth="1"/>
    <col min="7432" max="7432" width="7.85546875" customWidth="1"/>
    <col min="7433" max="7434" width="5.85546875" customWidth="1"/>
    <col min="7435" max="7435" width="7.85546875" customWidth="1"/>
    <col min="7436" max="7436" width="5.42578125" customWidth="1"/>
    <col min="7437" max="7437" width="0" hidden="1" customWidth="1"/>
    <col min="7438" max="7438" width="8.140625" customWidth="1"/>
    <col min="7681" max="7681" width="6.42578125" customWidth="1"/>
    <col min="7682" max="7682" width="30.5703125" customWidth="1"/>
    <col min="7683" max="7683" width="6.42578125" customWidth="1"/>
    <col min="7684" max="7684" width="6.7109375" customWidth="1"/>
    <col min="7685" max="7686" width="5.5703125" customWidth="1"/>
    <col min="7687" max="7687" width="5.42578125" customWidth="1"/>
    <col min="7688" max="7688" width="7.85546875" customWidth="1"/>
    <col min="7689" max="7690" width="5.85546875" customWidth="1"/>
    <col min="7691" max="7691" width="7.85546875" customWidth="1"/>
    <col min="7692" max="7692" width="5.42578125" customWidth="1"/>
    <col min="7693" max="7693" width="0" hidden="1" customWidth="1"/>
    <col min="7694" max="7694" width="8.140625" customWidth="1"/>
    <col min="7937" max="7937" width="6.42578125" customWidth="1"/>
    <col min="7938" max="7938" width="30.5703125" customWidth="1"/>
    <col min="7939" max="7939" width="6.42578125" customWidth="1"/>
    <col min="7940" max="7940" width="6.7109375" customWidth="1"/>
    <col min="7941" max="7942" width="5.5703125" customWidth="1"/>
    <col min="7943" max="7943" width="5.42578125" customWidth="1"/>
    <col min="7944" max="7944" width="7.85546875" customWidth="1"/>
    <col min="7945" max="7946" width="5.85546875" customWidth="1"/>
    <col min="7947" max="7947" width="7.85546875" customWidth="1"/>
    <col min="7948" max="7948" width="5.42578125" customWidth="1"/>
    <col min="7949" max="7949" width="0" hidden="1" customWidth="1"/>
    <col min="7950" max="7950" width="8.140625" customWidth="1"/>
    <col min="8193" max="8193" width="6.42578125" customWidth="1"/>
    <col min="8194" max="8194" width="30.5703125" customWidth="1"/>
    <col min="8195" max="8195" width="6.42578125" customWidth="1"/>
    <col min="8196" max="8196" width="6.7109375" customWidth="1"/>
    <col min="8197" max="8198" width="5.5703125" customWidth="1"/>
    <col min="8199" max="8199" width="5.42578125" customWidth="1"/>
    <col min="8200" max="8200" width="7.85546875" customWidth="1"/>
    <col min="8201" max="8202" width="5.85546875" customWidth="1"/>
    <col min="8203" max="8203" width="7.85546875" customWidth="1"/>
    <col min="8204" max="8204" width="5.42578125" customWidth="1"/>
    <col min="8205" max="8205" width="0" hidden="1" customWidth="1"/>
    <col min="8206" max="8206" width="8.140625" customWidth="1"/>
    <col min="8449" max="8449" width="6.42578125" customWidth="1"/>
    <col min="8450" max="8450" width="30.5703125" customWidth="1"/>
    <col min="8451" max="8451" width="6.42578125" customWidth="1"/>
    <col min="8452" max="8452" width="6.7109375" customWidth="1"/>
    <col min="8453" max="8454" width="5.5703125" customWidth="1"/>
    <col min="8455" max="8455" width="5.42578125" customWidth="1"/>
    <col min="8456" max="8456" width="7.85546875" customWidth="1"/>
    <col min="8457" max="8458" width="5.85546875" customWidth="1"/>
    <col min="8459" max="8459" width="7.85546875" customWidth="1"/>
    <col min="8460" max="8460" width="5.42578125" customWidth="1"/>
    <col min="8461" max="8461" width="0" hidden="1" customWidth="1"/>
    <col min="8462" max="8462" width="8.140625" customWidth="1"/>
    <col min="8705" max="8705" width="6.42578125" customWidth="1"/>
    <col min="8706" max="8706" width="30.5703125" customWidth="1"/>
    <col min="8707" max="8707" width="6.42578125" customWidth="1"/>
    <col min="8708" max="8708" width="6.7109375" customWidth="1"/>
    <col min="8709" max="8710" width="5.5703125" customWidth="1"/>
    <col min="8711" max="8711" width="5.42578125" customWidth="1"/>
    <col min="8712" max="8712" width="7.85546875" customWidth="1"/>
    <col min="8713" max="8714" width="5.85546875" customWidth="1"/>
    <col min="8715" max="8715" width="7.85546875" customWidth="1"/>
    <col min="8716" max="8716" width="5.42578125" customWidth="1"/>
    <col min="8717" max="8717" width="0" hidden="1" customWidth="1"/>
    <col min="8718" max="8718" width="8.140625" customWidth="1"/>
    <col min="8961" max="8961" width="6.42578125" customWidth="1"/>
    <col min="8962" max="8962" width="30.5703125" customWidth="1"/>
    <col min="8963" max="8963" width="6.42578125" customWidth="1"/>
    <col min="8964" max="8964" width="6.7109375" customWidth="1"/>
    <col min="8965" max="8966" width="5.5703125" customWidth="1"/>
    <col min="8967" max="8967" width="5.42578125" customWidth="1"/>
    <col min="8968" max="8968" width="7.85546875" customWidth="1"/>
    <col min="8969" max="8970" width="5.85546875" customWidth="1"/>
    <col min="8971" max="8971" width="7.85546875" customWidth="1"/>
    <col min="8972" max="8972" width="5.42578125" customWidth="1"/>
    <col min="8973" max="8973" width="0" hidden="1" customWidth="1"/>
    <col min="8974" max="8974" width="8.140625" customWidth="1"/>
    <col min="9217" max="9217" width="6.42578125" customWidth="1"/>
    <col min="9218" max="9218" width="30.5703125" customWidth="1"/>
    <col min="9219" max="9219" width="6.42578125" customWidth="1"/>
    <col min="9220" max="9220" width="6.7109375" customWidth="1"/>
    <col min="9221" max="9222" width="5.5703125" customWidth="1"/>
    <col min="9223" max="9223" width="5.42578125" customWidth="1"/>
    <col min="9224" max="9224" width="7.85546875" customWidth="1"/>
    <col min="9225" max="9226" width="5.85546875" customWidth="1"/>
    <col min="9227" max="9227" width="7.85546875" customWidth="1"/>
    <col min="9228" max="9228" width="5.42578125" customWidth="1"/>
    <col min="9229" max="9229" width="0" hidden="1" customWidth="1"/>
    <col min="9230" max="9230" width="8.140625" customWidth="1"/>
    <col min="9473" max="9473" width="6.42578125" customWidth="1"/>
    <col min="9474" max="9474" width="30.5703125" customWidth="1"/>
    <col min="9475" max="9475" width="6.42578125" customWidth="1"/>
    <col min="9476" max="9476" width="6.7109375" customWidth="1"/>
    <col min="9477" max="9478" width="5.5703125" customWidth="1"/>
    <col min="9479" max="9479" width="5.42578125" customWidth="1"/>
    <col min="9480" max="9480" width="7.85546875" customWidth="1"/>
    <col min="9481" max="9482" width="5.85546875" customWidth="1"/>
    <col min="9483" max="9483" width="7.85546875" customWidth="1"/>
    <col min="9484" max="9484" width="5.42578125" customWidth="1"/>
    <col min="9485" max="9485" width="0" hidden="1" customWidth="1"/>
    <col min="9486" max="9486" width="8.140625" customWidth="1"/>
    <col min="9729" max="9729" width="6.42578125" customWidth="1"/>
    <col min="9730" max="9730" width="30.5703125" customWidth="1"/>
    <col min="9731" max="9731" width="6.42578125" customWidth="1"/>
    <col min="9732" max="9732" width="6.7109375" customWidth="1"/>
    <col min="9733" max="9734" width="5.5703125" customWidth="1"/>
    <col min="9735" max="9735" width="5.42578125" customWidth="1"/>
    <col min="9736" max="9736" width="7.85546875" customWidth="1"/>
    <col min="9737" max="9738" width="5.85546875" customWidth="1"/>
    <col min="9739" max="9739" width="7.85546875" customWidth="1"/>
    <col min="9740" max="9740" width="5.42578125" customWidth="1"/>
    <col min="9741" max="9741" width="0" hidden="1" customWidth="1"/>
    <col min="9742" max="9742" width="8.140625" customWidth="1"/>
    <col min="9985" max="9985" width="6.42578125" customWidth="1"/>
    <col min="9986" max="9986" width="30.5703125" customWidth="1"/>
    <col min="9987" max="9987" width="6.42578125" customWidth="1"/>
    <col min="9988" max="9988" width="6.7109375" customWidth="1"/>
    <col min="9989" max="9990" width="5.5703125" customWidth="1"/>
    <col min="9991" max="9991" width="5.42578125" customWidth="1"/>
    <col min="9992" max="9992" width="7.85546875" customWidth="1"/>
    <col min="9993" max="9994" width="5.85546875" customWidth="1"/>
    <col min="9995" max="9995" width="7.85546875" customWidth="1"/>
    <col min="9996" max="9996" width="5.42578125" customWidth="1"/>
    <col min="9997" max="9997" width="0" hidden="1" customWidth="1"/>
    <col min="9998" max="9998" width="8.140625" customWidth="1"/>
    <col min="10241" max="10241" width="6.42578125" customWidth="1"/>
    <col min="10242" max="10242" width="30.5703125" customWidth="1"/>
    <col min="10243" max="10243" width="6.42578125" customWidth="1"/>
    <col min="10244" max="10244" width="6.7109375" customWidth="1"/>
    <col min="10245" max="10246" width="5.5703125" customWidth="1"/>
    <col min="10247" max="10247" width="5.42578125" customWidth="1"/>
    <col min="10248" max="10248" width="7.85546875" customWidth="1"/>
    <col min="10249" max="10250" width="5.85546875" customWidth="1"/>
    <col min="10251" max="10251" width="7.85546875" customWidth="1"/>
    <col min="10252" max="10252" width="5.42578125" customWidth="1"/>
    <col min="10253" max="10253" width="0" hidden="1" customWidth="1"/>
    <col min="10254" max="10254" width="8.140625" customWidth="1"/>
    <col min="10497" max="10497" width="6.42578125" customWidth="1"/>
    <col min="10498" max="10498" width="30.5703125" customWidth="1"/>
    <col min="10499" max="10499" width="6.42578125" customWidth="1"/>
    <col min="10500" max="10500" width="6.7109375" customWidth="1"/>
    <col min="10501" max="10502" width="5.5703125" customWidth="1"/>
    <col min="10503" max="10503" width="5.42578125" customWidth="1"/>
    <col min="10504" max="10504" width="7.85546875" customWidth="1"/>
    <col min="10505" max="10506" width="5.85546875" customWidth="1"/>
    <col min="10507" max="10507" width="7.85546875" customWidth="1"/>
    <col min="10508" max="10508" width="5.42578125" customWidth="1"/>
    <col min="10509" max="10509" width="0" hidden="1" customWidth="1"/>
    <col min="10510" max="10510" width="8.140625" customWidth="1"/>
    <col min="10753" max="10753" width="6.42578125" customWidth="1"/>
    <col min="10754" max="10754" width="30.5703125" customWidth="1"/>
    <col min="10755" max="10755" width="6.42578125" customWidth="1"/>
    <col min="10756" max="10756" width="6.7109375" customWidth="1"/>
    <col min="10757" max="10758" width="5.5703125" customWidth="1"/>
    <col min="10759" max="10759" width="5.42578125" customWidth="1"/>
    <col min="10760" max="10760" width="7.85546875" customWidth="1"/>
    <col min="10761" max="10762" width="5.85546875" customWidth="1"/>
    <col min="10763" max="10763" width="7.85546875" customWidth="1"/>
    <col min="10764" max="10764" width="5.42578125" customWidth="1"/>
    <col min="10765" max="10765" width="0" hidden="1" customWidth="1"/>
    <col min="10766" max="10766" width="8.140625" customWidth="1"/>
    <col min="11009" max="11009" width="6.42578125" customWidth="1"/>
    <col min="11010" max="11010" width="30.5703125" customWidth="1"/>
    <col min="11011" max="11011" width="6.42578125" customWidth="1"/>
    <col min="11012" max="11012" width="6.7109375" customWidth="1"/>
    <col min="11013" max="11014" width="5.5703125" customWidth="1"/>
    <col min="11015" max="11015" width="5.42578125" customWidth="1"/>
    <col min="11016" max="11016" width="7.85546875" customWidth="1"/>
    <col min="11017" max="11018" width="5.85546875" customWidth="1"/>
    <col min="11019" max="11019" width="7.85546875" customWidth="1"/>
    <col min="11020" max="11020" width="5.42578125" customWidth="1"/>
    <col min="11021" max="11021" width="0" hidden="1" customWidth="1"/>
    <col min="11022" max="11022" width="8.140625" customWidth="1"/>
    <col min="11265" max="11265" width="6.42578125" customWidth="1"/>
    <col min="11266" max="11266" width="30.5703125" customWidth="1"/>
    <col min="11267" max="11267" width="6.42578125" customWidth="1"/>
    <col min="11268" max="11268" width="6.7109375" customWidth="1"/>
    <col min="11269" max="11270" width="5.5703125" customWidth="1"/>
    <col min="11271" max="11271" width="5.42578125" customWidth="1"/>
    <col min="11272" max="11272" width="7.85546875" customWidth="1"/>
    <col min="11273" max="11274" width="5.85546875" customWidth="1"/>
    <col min="11275" max="11275" width="7.85546875" customWidth="1"/>
    <col min="11276" max="11276" width="5.42578125" customWidth="1"/>
    <col min="11277" max="11277" width="0" hidden="1" customWidth="1"/>
    <col min="11278" max="11278" width="8.140625" customWidth="1"/>
    <col min="11521" max="11521" width="6.42578125" customWidth="1"/>
    <col min="11522" max="11522" width="30.5703125" customWidth="1"/>
    <col min="11523" max="11523" width="6.42578125" customWidth="1"/>
    <col min="11524" max="11524" width="6.7109375" customWidth="1"/>
    <col min="11525" max="11526" width="5.5703125" customWidth="1"/>
    <col min="11527" max="11527" width="5.42578125" customWidth="1"/>
    <col min="11528" max="11528" width="7.85546875" customWidth="1"/>
    <col min="11529" max="11530" width="5.85546875" customWidth="1"/>
    <col min="11531" max="11531" width="7.85546875" customWidth="1"/>
    <col min="11532" max="11532" width="5.42578125" customWidth="1"/>
    <col min="11533" max="11533" width="0" hidden="1" customWidth="1"/>
    <col min="11534" max="11534" width="8.140625" customWidth="1"/>
    <col min="11777" max="11777" width="6.42578125" customWidth="1"/>
    <col min="11778" max="11778" width="30.5703125" customWidth="1"/>
    <col min="11779" max="11779" width="6.42578125" customWidth="1"/>
    <col min="11780" max="11780" width="6.7109375" customWidth="1"/>
    <col min="11781" max="11782" width="5.5703125" customWidth="1"/>
    <col min="11783" max="11783" width="5.42578125" customWidth="1"/>
    <col min="11784" max="11784" width="7.85546875" customWidth="1"/>
    <col min="11785" max="11786" width="5.85546875" customWidth="1"/>
    <col min="11787" max="11787" width="7.85546875" customWidth="1"/>
    <col min="11788" max="11788" width="5.42578125" customWidth="1"/>
    <col min="11789" max="11789" width="0" hidden="1" customWidth="1"/>
    <col min="11790" max="11790" width="8.140625" customWidth="1"/>
    <col min="12033" max="12033" width="6.42578125" customWidth="1"/>
    <col min="12034" max="12034" width="30.5703125" customWidth="1"/>
    <col min="12035" max="12035" width="6.42578125" customWidth="1"/>
    <col min="12036" max="12036" width="6.7109375" customWidth="1"/>
    <col min="12037" max="12038" width="5.5703125" customWidth="1"/>
    <col min="12039" max="12039" width="5.42578125" customWidth="1"/>
    <col min="12040" max="12040" width="7.85546875" customWidth="1"/>
    <col min="12041" max="12042" width="5.85546875" customWidth="1"/>
    <col min="12043" max="12043" width="7.85546875" customWidth="1"/>
    <col min="12044" max="12044" width="5.42578125" customWidth="1"/>
    <col min="12045" max="12045" width="0" hidden="1" customWidth="1"/>
    <col min="12046" max="12046" width="8.140625" customWidth="1"/>
    <col min="12289" max="12289" width="6.42578125" customWidth="1"/>
    <col min="12290" max="12290" width="30.5703125" customWidth="1"/>
    <col min="12291" max="12291" width="6.42578125" customWidth="1"/>
    <col min="12292" max="12292" width="6.7109375" customWidth="1"/>
    <col min="12293" max="12294" width="5.5703125" customWidth="1"/>
    <col min="12295" max="12295" width="5.42578125" customWidth="1"/>
    <col min="12296" max="12296" width="7.85546875" customWidth="1"/>
    <col min="12297" max="12298" width="5.85546875" customWidth="1"/>
    <col min="12299" max="12299" width="7.85546875" customWidth="1"/>
    <col min="12300" max="12300" width="5.42578125" customWidth="1"/>
    <col min="12301" max="12301" width="0" hidden="1" customWidth="1"/>
    <col min="12302" max="12302" width="8.140625" customWidth="1"/>
    <col min="12545" max="12545" width="6.42578125" customWidth="1"/>
    <col min="12546" max="12546" width="30.5703125" customWidth="1"/>
    <col min="12547" max="12547" width="6.42578125" customWidth="1"/>
    <col min="12548" max="12548" width="6.7109375" customWidth="1"/>
    <col min="12549" max="12550" width="5.5703125" customWidth="1"/>
    <col min="12551" max="12551" width="5.42578125" customWidth="1"/>
    <col min="12552" max="12552" width="7.85546875" customWidth="1"/>
    <col min="12553" max="12554" width="5.85546875" customWidth="1"/>
    <col min="12555" max="12555" width="7.85546875" customWidth="1"/>
    <col min="12556" max="12556" width="5.42578125" customWidth="1"/>
    <col min="12557" max="12557" width="0" hidden="1" customWidth="1"/>
    <col min="12558" max="12558" width="8.140625" customWidth="1"/>
    <col min="12801" max="12801" width="6.42578125" customWidth="1"/>
    <col min="12802" max="12802" width="30.5703125" customWidth="1"/>
    <col min="12803" max="12803" width="6.42578125" customWidth="1"/>
    <col min="12804" max="12804" width="6.7109375" customWidth="1"/>
    <col min="12805" max="12806" width="5.5703125" customWidth="1"/>
    <col min="12807" max="12807" width="5.42578125" customWidth="1"/>
    <col min="12808" max="12808" width="7.85546875" customWidth="1"/>
    <col min="12809" max="12810" width="5.85546875" customWidth="1"/>
    <col min="12811" max="12811" width="7.85546875" customWidth="1"/>
    <col min="12812" max="12812" width="5.42578125" customWidth="1"/>
    <col min="12813" max="12813" width="0" hidden="1" customWidth="1"/>
    <col min="12814" max="12814" width="8.140625" customWidth="1"/>
    <col min="13057" max="13057" width="6.42578125" customWidth="1"/>
    <col min="13058" max="13058" width="30.5703125" customWidth="1"/>
    <col min="13059" max="13059" width="6.42578125" customWidth="1"/>
    <col min="13060" max="13060" width="6.7109375" customWidth="1"/>
    <col min="13061" max="13062" width="5.5703125" customWidth="1"/>
    <col min="13063" max="13063" width="5.42578125" customWidth="1"/>
    <col min="13064" max="13064" width="7.85546875" customWidth="1"/>
    <col min="13065" max="13066" width="5.85546875" customWidth="1"/>
    <col min="13067" max="13067" width="7.85546875" customWidth="1"/>
    <col min="13068" max="13068" width="5.42578125" customWidth="1"/>
    <col min="13069" max="13069" width="0" hidden="1" customWidth="1"/>
    <col min="13070" max="13070" width="8.140625" customWidth="1"/>
    <col min="13313" max="13313" width="6.42578125" customWidth="1"/>
    <col min="13314" max="13314" width="30.5703125" customWidth="1"/>
    <col min="13315" max="13315" width="6.42578125" customWidth="1"/>
    <col min="13316" max="13316" width="6.7109375" customWidth="1"/>
    <col min="13317" max="13318" width="5.5703125" customWidth="1"/>
    <col min="13319" max="13319" width="5.42578125" customWidth="1"/>
    <col min="13320" max="13320" width="7.85546875" customWidth="1"/>
    <col min="13321" max="13322" width="5.85546875" customWidth="1"/>
    <col min="13323" max="13323" width="7.85546875" customWidth="1"/>
    <col min="13324" max="13324" width="5.42578125" customWidth="1"/>
    <col min="13325" max="13325" width="0" hidden="1" customWidth="1"/>
    <col min="13326" max="13326" width="8.140625" customWidth="1"/>
    <col min="13569" max="13569" width="6.42578125" customWidth="1"/>
    <col min="13570" max="13570" width="30.5703125" customWidth="1"/>
    <col min="13571" max="13571" width="6.42578125" customWidth="1"/>
    <col min="13572" max="13572" width="6.7109375" customWidth="1"/>
    <col min="13573" max="13574" width="5.5703125" customWidth="1"/>
    <col min="13575" max="13575" width="5.42578125" customWidth="1"/>
    <col min="13576" max="13576" width="7.85546875" customWidth="1"/>
    <col min="13577" max="13578" width="5.85546875" customWidth="1"/>
    <col min="13579" max="13579" width="7.85546875" customWidth="1"/>
    <col min="13580" max="13580" width="5.42578125" customWidth="1"/>
    <col min="13581" max="13581" width="0" hidden="1" customWidth="1"/>
    <col min="13582" max="13582" width="8.140625" customWidth="1"/>
    <col min="13825" max="13825" width="6.42578125" customWidth="1"/>
    <col min="13826" max="13826" width="30.5703125" customWidth="1"/>
    <col min="13827" max="13827" width="6.42578125" customWidth="1"/>
    <col min="13828" max="13828" width="6.7109375" customWidth="1"/>
    <col min="13829" max="13830" width="5.5703125" customWidth="1"/>
    <col min="13831" max="13831" width="5.42578125" customWidth="1"/>
    <col min="13832" max="13832" width="7.85546875" customWidth="1"/>
    <col min="13833" max="13834" width="5.85546875" customWidth="1"/>
    <col min="13835" max="13835" width="7.85546875" customWidth="1"/>
    <col min="13836" max="13836" width="5.42578125" customWidth="1"/>
    <col min="13837" max="13837" width="0" hidden="1" customWidth="1"/>
    <col min="13838" max="13838" width="8.140625" customWidth="1"/>
    <col min="14081" max="14081" width="6.42578125" customWidth="1"/>
    <col min="14082" max="14082" width="30.5703125" customWidth="1"/>
    <col min="14083" max="14083" width="6.42578125" customWidth="1"/>
    <col min="14084" max="14084" width="6.7109375" customWidth="1"/>
    <col min="14085" max="14086" width="5.5703125" customWidth="1"/>
    <col min="14087" max="14087" width="5.42578125" customWidth="1"/>
    <col min="14088" max="14088" width="7.85546875" customWidth="1"/>
    <col min="14089" max="14090" width="5.85546875" customWidth="1"/>
    <col min="14091" max="14091" width="7.85546875" customWidth="1"/>
    <col min="14092" max="14092" width="5.42578125" customWidth="1"/>
    <col min="14093" max="14093" width="0" hidden="1" customWidth="1"/>
    <col min="14094" max="14094" width="8.140625" customWidth="1"/>
    <col min="14337" max="14337" width="6.42578125" customWidth="1"/>
    <col min="14338" max="14338" width="30.5703125" customWidth="1"/>
    <col min="14339" max="14339" width="6.42578125" customWidth="1"/>
    <col min="14340" max="14340" width="6.7109375" customWidth="1"/>
    <col min="14341" max="14342" width="5.5703125" customWidth="1"/>
    <col min="14343" max="14343" width="5.42578125" customWidth="1"/>
    <col min="14344" max="14344" width="7.85546875" customWidth="1"/>
    <col min="14345" max="14346" width="5.85546875" customWidth="1"/>
    <col min="14347" max="14347" width="7.85546875" customWidth="1"/>
    <col min="14348" max="14348" width="5.42578125" customWidth="1"/>
    <col min="14349" max="14349" width="0" hidden="1" customWidth="1"/>
    <col min="14350" max="14350" width="8.140625" customWidth="1"/>
    <col min="14593" max="14593" width="6.42578125" customWidth="1"/>
    <col min="14594" max="14594" width="30.5703125" customWidth="1"/>
    <col min="14595" max="14595" width="6.42578125" customWidth="1"/>
    <col min="14596" max="14596" width="6.7109375" customWidth="1"/>
    <col min="14597" max="14598" width="5.5703125" customWidth="1"/>
    <col min="14599" max="14599" width="5.42578125" customWidth="1"/>
    <col min="14600" max="14600" width="7.85546875" customWidth="1"/>
    <col min="14601" max="14602" width="5.85546875" customWidth="1"/>
    <col min="14603" max="14603" width="7.85546875" customWidth="1"/>
    <col min="14604" max="14604" width="5.42578125" customWidth="1"/>
    <col min="14605" max="14605" width="0" hidden="1" customWidth="1"/>
    <col min="14606" max="14606" width="8.140625" customWidth="1"/>
    <col min="14849" max="14849" width="6.42578125" customWidth="1"/>
    <col min="14850" max="14850" width="30.5703125" customWidth="1"/>
    <col min="14851" max="14851" width="6.42578125" customWidth="1"/>
    <col min="14852" max="14852" width="6.7109375" customWidth="1"/>
    <col min="14853" max="14854" width="5.5703125" customWidth="1"/>
    <col min="14855" max="14855" width="5.42578125" customWidth="1"/>
    <col min="14856" max="14856" width="7.85546875" customWidth="1"/>
    <col min="14857" max="14858" width="5.85546875" customWidth="1"/>
    <col min="14859" max="14859" width="7.85546875" customWidth="1"/>
    <col min="14860" max="14860" width="5.42578125" customWidth="1"/>
    <col min="14861" max="14861" width="0" hidden="1" customWidth="1"/>
    <col min="14862" max="14862" width="8.140625" customWidth="1"/>
    <col min="15105" max="15105" width="6.42578125" customWidth="1"/>
    <col min="15106" max="15106" width="30.5703125" customWidth="1"/>
    <col min="15107" max="15107" width="6.42578125" customWidth="1"/>
    <col min="15108" max="15108" width="6.7109375" customWidth="1"/>
    <col min="15109" max="15110" width="5.5703125" customWidth="1"/>
    <col min="15111" max="15111" width="5.42578125" customWidth="1"/>
    <col min="15112" max="15112" width="7.85546875" customWidth="1"/>
    <col min="15113" max="15114" width="5.85546875" customWidth="1"/>
    <col min="15115" max="15115" width="7.85546875" customWidth="1"/>
    <col min="15116" max="15116" width="5.42578125" customWidth="1"/>
    <col min="15117" max="15117" width="0" hidden="1" customWidth="1"/>
    <col min="15118" max="15118" width="8.140625" customWidth="1"/>
    <col min="15361" max="15361" width="6.42578125" customWidth="1"/>
    <col min="15362" max="15362" width="30.5703125" customWidth="1"/>
    <col min="15363" max="15363" width="6.42578125" customWidth="1"/>
    <col min="15364" max="15364" width="6.7109375" customWidth="1"/>
    <col min="15365" max="15366" width="5.5703125" customWidth="1"/>
    <col min="15367" max="15367" width="5.42578125" customWidth="1"/>
    <col min="15368" max="15368" width="7.85546875" customWidth="1"/>
    <col min="15369" max="15370" width="5.85546875" customWidth="1"/>
    <col min="15371" max="15371" width="7.85546875" customWidth="1"/>
    <col min="15372" max="15372" width="5.42578125" customWidth="1"/>
    <col min="15373" max="15373" width="0" hidden="1" customWidth="1"/>
    <col min="15374" max="15374" width="8.140625" customWidth="1"/>
    <col min="15617" max="15617" width="6.42578125" customWidth="1"/>
    <col min="15618" max="15618" width="30.5703125" customWidth="1"/>
    <col min="15619" max="15619" width="6.42578125" customWidth="1"/>
    <col min="15620" max="15620" width="6.7109375" customWidth="1"/>
    <col min="15621" max="15622" width="5.5703125" customWidth="1"/>
    <col min="15623" max="15623" width="5.42578125" customWidth="1"/>
    <col min="15624" max="15624" width="7.85546875" customWidth="1"/>
    <col min="15625" max="15626" width="5.85546875" customWidth="1"/>
    <col min="15627" max="15627" width="7.85546875" customWidth="1"/>
    <col min="15628" max="15628" width="5.42578125" customWidth="1"/>
    <col min="15629" max="15629" width="0" hidden="1" customWidth="1"/>
    <col min="15630" max="15630" width="8.140625" customWidth="1"/>
    <col min="15873" max="15873" width="6.42578125" customWidth="1"/>
    <col min="15874" max="15874" width="30.5703125" customWidth="1"/>
    <col min="15875" max="15875" width="6.42578125" customWidth="1"/>
    <col min="15876" max="15876" width="6.7109375" customWidth="1"/>
    <col min="15877" max="15878" width="5.5703125" customWidth="1"/>
    <col min="15879" max="15879" width="5.42578125" customWidth="1"/>
    <col min="15880" max="15880" width="7.85546875" customWidth="1"/>
    <col min="15881" max="15882" width="5.85546875" customWidth="1"/>
    <col min="15883" max="15883" width="7.85546875" customWidth="1"/>
    <col min="15884" max="15884" width="5.42578125" customWidth="1"/>
    <col min="15885" max="15885" width="0" hidden="1" customWidth="1"/>
    <col min="15886" max="15886" width="8.140625" customWidth="1"/>
    <col min="16129" max="16129" width="6.42578125" customWidth="1"/>
    <col min="16130" max="16130" width="30.5703125" customWidth="1"/>
    <col min="16131" max="16131" width="6.42578125" customWidth="1"/>
    <col min="16132" max="16132" width="6.7109375" customWidth="1"/>
    <col min="16133" max="16134" width="5.5703125" customWidth="1"/>
    <col min="16135" max="16135" width="5.42578125" customWidth="1"/>
    <col min="16136" max="16136" width="7.85546875" customWidth="1"/>
    <col min="16137" max="16138" width="5.85546875" customWidth="1"/>
    <col min="16139" max="16139" width="7.85546875" customWidth="1"/>
    <col min="16140" max="16140" width="5.42578125" customWidth="1"/>
    <col min="16141" max="16141" width="0" hidden="1" customWidth="1"/>
    <col min="16142" max="16142" width="8.140625" customWidth="1"/>
  </cols>
  <sheetData>
    <row r="1" spans="1:14" ht="21" thickBot="1">
      <c r="A1" s="8"/>
      <c r="B1" s="538" t="s">
        <v>17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4" ht="15" customHeight="1">
      <c r="A2" s="539" t="s">
        <v>0</v>
      </c>
      <c r="B2" s="542" t="s">
        <v>15</v>
      </c>
      <c r="C2" s="545" t="s">
        <v>14</v>
      </c>
      <c r="D2" s="548" t="s">
        <v>1</v>
      </c>
      <c r="E2" s="551" t="s">
        <v>2</v>
      </c>
      <c r="F2" s="554" t="s">
        <v>3</v>
      </c>
      <c r="G2" s="554"/>
      <c r="H2" s="555"/>
      <c r="I2" s="558" t="s">
        <v>3</v>
      </c>
      <c r="J2" s="554"/>
      <c r="K2" s="555"/>
      <c r="L2" s="558" t="s">
        <v>3</v>
      </c>
      <c r="M2" s="554"/>
      <c r="N2" s="555"/>
    </row>
    <row r="3" spans="1:14" ht="15.75" customHeight="1" thickBot="1">
      <c r="A3" s="540"/>
      <c r="B3" s="543"/>
      <c r="C3" s="546"/>
      <c r="D3" s="549"/>
      <c r="E3" s="552"/>
      <c r="F3" s="556"/>
      <c r="G3" s="556"/>
      <c r="H3" s="557"/>
      <c r="I3" s="559"/>
      <c r="J3" s="556"/>
      <c r="K3" s="557"/>
      <c r="L3" s="559"/>
      <c r="M3" s="556"/>
      <c r="N3" s="557"/>
    </row>
    <row r="4" spans="1:14" ht="32.25" thickBot="1">
      <c r="A4" s="541"/>
      <c r="B4" s="544"/>
      <c r="C4" s="547"/>
      <c r="D4" s="550"/>
      <c r="E4" s="553"/>
      <c r="F4" s="60" t="s">
        <v>4</v>
      </c>
      <c r="G4" s="60" t="s">
        <v>5</v>
      </c>
      <c r="H4" s="60" t="s">
        <v>21</v>
      </c>
      <c r="I4" s="60" t="s">
        <v>4</v>
      </c>
      <c r="J4" s="60" t="s">
        <v>5</v>
      </c>
      <c r="K4" s="60" t="s">
        <v>21</v>
      </c>
      <c r="L4" s="60" t="s">
        <v>4</v>
      </c>
      <c r="M4" s="60" t="s">
        <v>5</v>
      </c>
      <c r="N4" s="60" t="s">
        <v>21</v>
      </c>
    </row>
    <row r="5" spans="1:14" ht="20.100000000000001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</row>
    <row r="6" spans="1:14" ht="20.100000000000001" customHeight="1">
      <c r="A6" s="526" t="s">
        <v>22</v>
      </c>
      <c r="B6" s="527"/>
      <c r="C6" s="10"/>
      <c r="D6" s="10">
        <f t="shared" ref="D6:L6" si="0">SUM(D8+D19+D26+D34+D42)</f>
        <v>3450</v>
      </c>
      <c r="E6" s="10">
        <f t="shared" si="0"/>
        <v>396</v>
      </c>
      <c r="F6" s="10">
        <f t="shared" si="0"/>
        <v>642</v>
      </c>
      <c r="G6" s="10">
        <f t="shared" si="0"/>
        <v>736</v>
      </c>
      <c r="H6" s="10">
        <f t="shared" si="0"/>
        <v>1380</v>
      </c>
      <c r="I6" s="10">
        <f t="shared" si="0"/>
        <v>542</v>
      </c>
      <c r="J6" s="10">
        <f t="shared" si="0"/>
        <v>824</v>
      </c>
      <c r="K6" s="10">
        <f t="shared" si="0"/>
        <v>1368</v>
      </c>
      <c r="L6" s="10">
        <f t="shared" si="0"/>
        <v>524</v>
      </c>
      <c r="M6" s="10">
        <f t="shared" ref="M6" si="1">SUM(M8+M19+M26+M33+M42)</f>
        <v>18</v>
      </c>
      <c r="N6" s="10">
        <f>SUM(N8+N19+N26+N34+N42)</f>
        <v>524</v>
      </c>
    </row>
    <row r="7" spans="1:14" ht="32.25" customHeight="1">
      <c r="A7" s="528" t="s">
        <v>23</v>
      </c>
      <c r="B7" s="529"/>
      <c r="C7" s="10"/>
      <c r="D7" s="10">
        <f>SUM(D8+D19)</f>
        <v>1866</v>
      </c>
      <c r="E7" s="10">
        <f t="shared" ref="E7:N7" si="2">SUM(E8+E19)</f>
        <v>0</v>
      </c>
      <c r="F7" s="10">
        <f t="shared" si="2"/>
        <v>474</v>
      </c>
      <c r="G7" s="10">
        <f t="shared" si="2"/>
        <v>562</v>
      </c>
      <c r="H7" s="10">
        <f t="shared" si="2"/>
        <v>1038</v>
      </c>
      <c r="I7" s="10">
        <f t="shared" si="2"/>
        <v>406</v>
      </c>
      <c r="J7" s="10">
        <f t="shared" si="2"/>
        <v>420</v>
      </c>
      <c r="K7" s="10">
        <f t="shared" si="2"/>
        <v>828</v>
      </c>
      <c r="L7" s="10">
        <f t="shared" si="2"/>
        <v>0</v>
      </c>
      <c r="M7" s="10">
        <f t="shared" si="2"/>
        <v>0</v>
      </c>
      <c r="N7" s="10">
        <f t="shared" si="2"/>
        <v>0</v>
      </c>
    </row>
    <row r="8" spans="1:14" ht="20.100000000000001" customHeight="1">
      <c r="A8" s="11" t="s">
        <v>24</v>
      </c>
      <c r="B8" s="12" t="s">
        <v>25</v>
      </c>
      <c r="C8" s="13"/>
      <c r="D8" s="10">
        <f>SUM(D10+D11+D12+D13+D14+D15+D16+D17+D18)</f>
        <v>1203</v>
      </c>
      <c r="E8" s="10">
        <f t="shared" ref="E8:N8" si="3">SUM(E10+E11+E12+E13+E14+E15+E16+E17+E18)</f>
        <v>0</v>
      </c>
      <c r="F8" s="10">
        <f t="shared" si="3"/>
        <v>316</v>
      </c>
      <c r="G8" s="10">
        <f t="shared" si="3"/>
        <v>370</v>
      </c>
      <c r="H8" s="10">
        <f t="shared" si="3"/>
        <v>688</v>
      </c>
      <c r="I8" s="10">
        <f t="shared" si="3"/>
        <v>262</v>
      </c>
      <c r="J8" s="10">
        <f t="shared" si="3"/>
        <v>253</v>
      </c>
      <c r="K8" s="10">
        <f t="shared" si="3"/>
        <v>515</v>
      </c>
      <c r="L8" s="10">
        <f t="shared" si="3"/>
        <v>0</v>
      </c>
      <c r="M8" s="10">
        <f t="shared" si="3"/>
        <v>0</v>
      </c>
      <c r="N8" s="10">
        <f t="shared" si="3"/>
        <v>0</v>
      </c>
    </row>
    <row r="9" spans="1:14" ht="20.100000000000001" customHeight="1">
      <c r="A9" s="530" t="s">
        <v>26</v>
      </c>
      <c r="B9" s="531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20.100000000000001" customHeight="1">
      <c r="A10" s="2" t="s">
        <v>27</v>
      </c>
      <c r="B10" s="3" t="s">
        <v>28</v>
      </c>
      <c r="C10" s="14">
        <v>2</v>
      </c>
      <c r="D10" s="14">
        <v>114</v>
      </c>
      <c r="E10" s="14"/>
      <c r="F10" s="14">
        <v>30</v>
      </c>
      <c r="G10" s="14">
        <v>28</v>
      </c>
      <c r="H10" s="14">
        <v>58</v>
      </c>
      <c r="I10" s="14">
        <v>30</v>
      </c>
      <c r="J10" s="14">
        <v>26</v>
      </c>
      <c r="K10" s="14">
        <v>56</v>
      </c>
      <c r="L10" s="14"/>
      <c r="M10" s="14"/>
      <c r="N10" s="14"/>
    </row>
    <row r="11" spans="1:14" ht="20.100000000000001" customHeight="1">
      <c r="A11" s="2" t="s">
        <v>29</v>
      </c>
      <c r="B11" s="3" t="s">
        <v>30</v>
      </c>
      <c r="C11" s="14"/>
      <c r="D11" s="14">
        <v>195</v>
      </c>
      <c r="E11" s="14"/>
      <c r="F11" s="14">
        <v>50</v>
      </c>
      <c r="G11" s="14">
        <v>48</v>
      </c>
      <c r="H11" s="14">
        <v>98</v>
      </c>
      <c r="I11" s="14">
        <v>47</v>
      </c>
      <c r="J11" s="14">
        <v>50</v>
      </c>
      <c r="K11" s="14">
        <v>97</v>
      </c>
      <c r="L11" s="14"/>
      <c r="M11" s="14"/>
      <c r="N11" s="14"/>
    </row>
    <row r="12" spans="1:14" ht="20.100000000000001" customHeight="1">
      <c r="A12" s="2" t="s">
        <v>31</v>
      </c>
      <c r="B12" s="3" t="s">
        <v>32</v>
      </c>
      <c r="C12" s="14"/>
      <c r="D12" s="14">
        <v>156</v>
      </c>
      <c r="E12" s="14"/>
      <c r="F12" s="14">
        <v>30</v>
      </c>
      <c r="G12" s="14">
        <v>40</v>
      </c>
      <c r="H12" s="14">
        <v>70</v>
      </c>
      <c r="I12" s="14">
        <v>60</v>
      </c>
      <c r="J12" s="14">
        <v>26</v>
      </c>
      <c r="K12" s="14">
        <v>86</v>
      </c>
      <c r="L12" s="14"/>
      <c r="M12" s="14"/>
      <c r="N12" s="14"/>
    </row>
    <row r="13" spans="1:14" ht="20.100000000000001" customHeight="1">
      <c r="A13" s="2" t="s">
        <v>33</v>
      </c>
      <c r="B13" s="3" t="s">
        <v>34</v>
      </c>
      <c r="C13" s="14"/>
      <c r="D13" s="14">
        <v>185</v>
      </c>
      <c r="E13" s="14"/>
      <c r="F13" s="14">
        <v>40</v>
      </c>
      <c r="G13" s="14">
        <v>60</v>
      </c>
      <c r="H13" s="14">
        <v>100</v>
      </c>
      <c r="I13" s="14">
        <v>35</v>
      </c>
      <c r="J13" s="14">
        <v>50</v>
      </c>
      <c r="K13" s="14">
        <v>85</v>
      </c>
      <c r="L13" s="14"/>
      <c r="M13" s="14"/>
      <c r="N13" s="14"/>
    </row>
    <row r="14" spans="1:14" ht="31.5" customHeight="1">
      <c r="A14" s="2" t="s">
        <v>35</v>
      </c>
      <c r="B14" s="3" t="s">
        <v>36</v>
      </c>
      <c r="C14" s="14"/>
      <c r="D14" s="14">
        <v>156</v>
      </c>
      <c r="E14" s="14"/>
      <c r="F14" s="14">
        <v>40</v>
      </c>
      <c r="G14" s="14">
        <v>50</v>
      </c>
      <c r="H14" s="14">
        <v>90</v>
      </c>
      <c r="I14" s="14">
        <v>30</v>
      </c>
      <c r="J14" s="14">
        <v>36</v>
      </c>
      <c r="K14" s="14">
        <v>66</v>
      </c>
      <c r="L14" s="14"/>
      <c r="M14" s="14"/>
      <c r="N14" s="14"/>
    </row>
    <row r="15" spans="1:14" ht="20.100000000000001" customHeight="1">
      <c r="A15" s="2" t="s">
        <v>37</v>
      </c>
      <c r="B15" s="3" t="s">
        <v>38</v>
      </c>
      <c r="C15" s="14"/>
      <c r="D15" s="14">
        <v>78</v>
      </c>
      <c r="E15" s="14"/>
      <c r="F15" s="14">
        <v>38</v>
      </c>
      <c r="G15" s="14">
        <v>38</v>
      </c>
      <c r="H15" s="14">
        <v>78</v>
      </c>
      <c r="I15" s="14"/>
      <c r="J15" s="14"/>
      <c r="K15" s="14"/>
      <c r="L15" s="14"/>
      <c r="M15" s="14"/>
      <c r="N15" s="14"/>
    </row>
    <row r="16" spans="1:14" ht="20.100000000000001" customHeight="1">
      <c r="A16" s="2" t="s">
        <v>39</v>
      </c>
      <c r="B16" s="3" t="s">
        <v>40</v>
      </c>
      <c r="C16" s="14"/>
      <c r="D16" s="14">
        <v>78</v>
      </c>
      <c r="E16" s="14"/>
      <c r="F16" s="14">
        <v>38</v>
      </c>
      <c r="G16" s="14">
        <v>40</v>
      </c>
      <c r="H16" s="14">
        <v>78</v>
      </c>
      <c r="I16" s="14"/>
      <c r="J16" s="14"/>
      <c r="K16" s="14"/>
      <c r="L16" s="14"/>
      <c r="M16" s="14"/>
      <c r="N16" s="14"/>
    </row>
    <row r="17" spans="1:15" ht="20.100000000000001" customHeight="1">
      <c r="A17" s="2" t="s">
        <v>41</v>
      </c>
      <c r="B17" s="3" t="s">
        <v>13</v>
      </c>
      <c r="C17" s="14"/>
      <c r="D17" s="14">
        <v>171</v>
      </c>
      <c r="E17" s="10"/>
      <c r="F17" s="14">
        <v>40</v>
      </c>
      <c r="G17" s="14">
        <v>46</v>
      </c>
      <c r="H17" s="14">
        <v>86</v>
      </c>
      <c r="I17" s="14">
        <v>40</v>
      </c>
      <c r="J17" s="14">
        <v>45</v>
      </c>
      <c r="K17" s="14">
        <v>85</v>
      </c>
      <c r="L17" s="14"/>
      <c r="M17" s="14"/>
      <c r="N17" s="14"/>
      <c r="O17" t="s">
        <v>42</v>
      </c>
    </row>
    <row r="18" spans="1:15" ht="20.100000000000001" customHeight="1">
      <c r="A18" s="2" t="s">
        <v>43</v>
      </c>
      <c r="B18" s="3" t="s">
        <v>44</v>
      </c>
      <c r="C18" s="14"/>
      <c r="D18" s="14">
        <v>70</v>
      </c>
      <c r="E18" s="14"/>
      <c r="F18" s="14">
        <v>10</v>
      </c>
      <c r="G18" s="14">
        <v>20</v>
      </c>
      <c r="H18" s="14">
        <v>30</v>
      </c>
      <c r="I18" s="14">
        <v>20</v>
      </c>
      <c r="J18" s="14">
        <v>20</v>
      </c>
      <c r="K18" s="14">
        <v>40</v>
      </c>
      <c r="L18" s="14"/>
      <c r="M18" s="14"/>
      <c r="N18" s="14"/>
    </row>
    <row r="19" spans="1:15" ht="20.100000000000001" customHeight="1">
      <c r="A19" s="11" t="s">
        <v>45</v>
      </c>
      <c r="B19" s="15" t="s">
        <v>46</v>
      </c>
      <c r="C19" s="10"/>
      <c r="D19" s="10">
        <f>SUM(D20+D21+D22+D23)</f>
        <v>663</v>
      </c>
      <c r="E19" s="10">
        <f t="shared" ref="E19:N19" si="4">SUM(E20+E21+E22+E23)</f>
        <v>0</v>
      </c>
      <c r="F19" s="10">
        <f t="shared" si="4"/>
        <v>158</v>
      </c>
      <c r="G19" s="10">
        <f t="shared" si="4"/>
        <v>192</v>
      </c>
      <c r="H19" s="10">
        <f t="shared" si="4"/>
        <v>350</v>
      </c>
      <c r="I19" s="10">
        <f t="shared" si="4"/>
        <v>144</v>
      </c>
      <c r="J19" s="10">
        <f t="shared" si="4"/>
        <v>167</v>
      </c>
      <c r="K19" s="10">
        <f t="shared" si="4"/>
        <v>313</v>
      </c>
      <c r="L19" s="10">
        <f t="shared" si="4"/>
        <v>0</v>
      </c>
      <c r="M19" s="10">
        <f t="shared" si="4"/>
        <v>0</v>
      </c>
      <c r="N19" s="10">
        <f t="shared" si="4"/>
        <v>0</v>
      </c>
    </row>
    <row r="20" spans="1:15" ht="20.100000000000001" customHeight="1">
      <c r="A20" s="2" t="s">
        <v>47</v>
      </c>
      <c r="B20" s="3" t="s">
        <v>48</v>
      </c>
      <c r="C20" s="14">
        <v>2</v>
      </c>
      <c r="D20" s="14">
        <v>295</v>
      </c>
      <c r="E20" s="14"/>
      <c r="F20" s="14">
        <v>70</v>
      </c>
      <c r="G20" s="14">
        <v>76</v>
      </c>
      <c r="H20" s="14">
        <v>146</v>
      </c>
      <c r="I20" s="14">
        <v>74</v>
      </c>
      <c r="J20" s="14">
        <v>75</v>
      </c>
      <c r="K20" s="14">
        <v>149</v>
      </c>
      <c r="L20" s="14"/>
      <c r="M20" s="14"/>
      <c r="N20" s="14"/>
    </row>
    <row r="21" spans="1:15" ht="20.100000000000001" customHeight="1">
      <c r="A21" s="2" t="s">
        <v>49</v>
      </c>
      <c r="B21" s="3" t="s">
        <v>50</v>
      </c>
      <c r="C21" s="14"/>
      <c r="D21" s="14">
        <v>172</v>
      </c>
      <c r="E21" s="14"/>
      <c r="F21" s="14">
        <v>40</v>
      </c>
      <c r="G21" s="14">
        <v>46</v>
      </c>
      <c r="H21" s="14">
        <v>86</v>
      </c>
      <c r="I21" s="14">
        <v>40</v>
      </c>
      <c r="J21" s="14">
        <v>46</v>
      </c>
      <c r="K21" s="14">
        <v>86</v>
      </c>
      <c r="L21" s="14"/>
      <c r="M21" s="14"/>
      <c r="N21" s="14"/>
    </row>
    <row r="22" spans="1:15" ht="20.100000000000001" customHeight="1">
      <c r="A22" s="2" t="s">
        <v>51</v>
      </c>
      <c r="B22" s="3" t="s">
        <v>52</v>
      </c>
      <c r="C22" s="14"/>
      <c r="D22" s="14">
        <v>90</v>
      </c>
      <c r="E22" s="14"/>
      <c r="F22" s="14"/>
      <c r="G22" s="14">
        <v>46</v>
      </c>
      <c r="H22" s="14">
        <v>46</v>
      </c>
      <c r="I22" s="14">
        <v>20</v>
      </c>
      <c r="J22" s="14">
        <v>22</v>
      </c>
      <c r="K22" s="14">
        <v>44</v>
      </c>
      <c r="L22" s="14"/>
      <c r="M22" s="14"/>
      <c r="N22" s="14"/>
    </row>
    <row r="23" spans="1:15" ht="17.25" customHeight="1">
      <c r="A23" s="2"/>
      <c r="B23" s="16" t="s">
        <v>53</v>
      </c>
      <c r="C23" s="17"/>
      <c r="D23" s="10">
        <f>SUM(D24+D25)</f>
        <v>106</v>
      </c>
      <c r="E23" s="10">
        <f t="shared" ref="E23:K23" si="5">SUM(E24+E25)</f>
        <v>0</v>
      </c>
      <c r="F23" s="10">
        <f t="shared" si="5"/>
        <v>48</v>
      </c>
      <c r="G23" s="10">
        <f t="shared" si="5"/>
        <v>24</v>
      </c>
      <c r="H23" s="10">
        <f t="shared" si="5"/>
        <v>72</v>
      </c>
      <c r="I23" s="10">
        <f t="shared" si="5"/>
        <v>10</v>
      </c>
      <c r="J23" s="10">
        <f t="shared" si="5"/>
        <v>24</v>
      </c>
      <c r="K23" s="10">
        <f t="shared" si="5"/>
        <v>34</v>
      </c>
      <c r="L23" s="10"/>
      <c r="M23" s="10"/>
      <c r="N23" s="10"/>
    </row>
    <row r="24" spans="1:15" ht="20.100000000000001" customHeight="1">
      <c r="A24" s="18" t="s">
        <v>54</v>
      </c>
      <c r="B24" s="19" t="s">
        <v>55</v>
      </c>
      <c r="C24" s="20"/>
      <c r="D24" s="14">
        <v>70</v>
      </c>
      <c r="E24" s="10"/>
      <c r="F24" s="14">
        <v>30</v>
      </c>
      <c r="G24" s="14">
        <v>6</v>
      </c>
      <c r="H24" s="14">
        <v>36</v>
      </c>
      <c r="I24" s="14">
        <v>10</v>
      </c>
      <c r="J24" s="10">
        <v>24</v>
      </c>
      <c r="K24" s="14">
        <v>34</v>
      </c>
      <c r="L24" s="10"/>
      <c r="M24" s="10"/>
      <c r="N24" s="10"/>
    </row>
    <row r="25" spans="1:15" ht="20.100000000000001" customHeight="1">
      <c r="A25" s="2" t="s">
        <v>56</v>
      </c>
      <c r="B25" s="3" t="s">
        <v>57</v>
      </c>
      <c r="C25" s="20"/>
      <c r="D25" s="14">
        <v>36</v>
      </c>
      <c r="E25" s="14"/>
      <c r="F25" s="14">
        <v>18</v>
      </c>
      <c r="G25" s="14">
        <v>18</v>
      </c>
      <c r="H25" s="14">
        <v>36</v>
      </c>
      <c r="I25" s="14"/>
      <c r="J25" s="14"/>
      <c r="K25" s="14"/>
      <c r="L25" s="14"/>
      <c r="M25" s="14"/>
      <c r="N25" s="14"/>
    </row>
    <row r="26" spans="1:15" ht="34.5" customHeight="1">
      <c r="A26" s="528" t="s">
        <v>58</v>
      </c>
      <c r="B26" s="532"/>
      <c r="C26" s="13"/>
      <c r="D26" s="21">
        <f>SUM(D27+D28+D29+D30+D31+D32+D33)</f>
        <v>160</v>
      </c>
      <c r="E26" s="21">
        <f>SUM(E27+E28+E29+E30+E31+E32+E33)</f>
        <v>92</v>
      </c>
      <c r="F26" s="21">
        <f t="shared" ref="F26:M26" si="6">SUM(F27+F28+F29+F30+F31+F32)</f>
        <v>48</v>
      </c>
      <c r="G26" s="21">
        <f t="shared" si="6"/>
        <v>48</v>
      </c>
      <c r="H26" s="21">
        <f t="shared" si="6"/>
        <v>96</v>
      </c>
      <c r="I26" s="21">
        <f>SUM(I27+I28+I29+I30+I31+I32+I33)</f>
        <v>0</v>
      </c>
      <c r="J26" s="21">
        <f>SUM(J27+J28+J29+J30+J31+J32+J33)</f>
        <v>32</v>
      </c>
      <c r="K26" s="21">
        <f>SUM(K27+K28+K29+K30+K31+K33)</f>
        <v>32</v>
      </c>
      <c r="L26" s="21">
        <f>SUM(L27+L28+L29+L30+L31+L32+L33)</f>
        <v>32</v>
      </c>
      <c r="M26" s="21">
        <f t="shared" si="6"/>
        <v>18</v>
      </c>
      <c r="N26" s="21">
        <f>SUM(N27+N28+N29+N30+N31+N32+N33)</f>
        <v>32</v>
      </c>
    </row>
    <row r="27" spans="1:15" ht="20.25" customHeight="1">
      <c r="A27" s="22" t="s">
        <v>59</v>
      </c>
      <c r="B27" s="3" t="s">
        <v>83</v>
      </c>
      <c r="C27" s="23"/>
      <c r="D27" s="24">
        <v>32</v>
      </c>
      <c r="E27" s="25">
        <v>18</v>
      </c>
      <c r="F27" s="26"/>
      <c r="G27" s="26"/>
      <c r="H27" s="26"/>
      <c r="I27" s="27"/>
      <c r="J27" s="26">
        <v>32</v>
      </c>
      <c r="K27" s="26">
        <v>32</v>
      </c>
      <c r="L27" s="26"/>
      <c r="M27" s="27"/>
      <c r="N27" s="26"/>
    </row>
    <row r="28" spans="1:15" ht="20.25" customHeight="1">
      <c r="A28" s="2" t="s">
        <v>60</v>
      </c>
      <c r="B28" s="28" t="s">
        <v>84</v>
      </c>
      <c r="C28" s="29"/>
      <c r="D28" s="24">
        <v>48</v>
      </c>
      <c r="E28" s="25">
        <v>28</v>
      </c>
      <c r="F28" s="26">
        <v>20</v>
      </c>
      <c r="G28" s="26">
        <v>28</v>
      </c>
      <c r="H28" s="26">
        <v>48</v>
      </c>
      <c r="I28" s="26"/>
      <c r="J28" s="26"/>
      <c r="K28" s="26"/>
      <c r="L28" s="27"/>
      <c r="M28" s="27"/>
      <c r="N28" s="26"/>
    </row>
    <row r="29" spans="1:15" ht="21.75" customHeight="1">
      <c r="A29" s="2" t="s">
        <v>61</v>
      </c>
      <c r="B29" s="3" t="s">
        <v>85</v>
      </c>
      <c r="C29" s="29"/>
      <c r="D29" s="24">
        <v>48</v>
      </c>
      <c r="E29" s="25">
        <v>28</v>
      </c>
      <c r="F29" s="26">
        <v>28</v>
      </c>
      <c r="G29" s="26">
        <v>20</v>
      </c>
      <c r="H29" s="26">
        <v>48</v>
      </c>
      <c r="I29" s="26"/>
      <c r="J29" s="26"/>
      <c r="K29" s="26"/>
      <c r="L29" s="26"/>
      <c r="M29" s="26"/>
      <c r="N29" s="26"/>
    </row>
    <row r="30" spans="1:15" ht="30" customHeight="1">
      <c r="A30" s="2" t="s">
        <v>62</v>
      </c>
      <c r="B30" s="3" t="s">
        <v>86</v>
      </c>
      <c r="C30" s="29"/>
      <c r="D30" s="24">
        <v>32</v>
      </c>
      <c r="E30" s="25">
        <v>18</v>
      </c>
      <c r="F30" s="27"/>
      <c r="G30" s="27"/>
      <c r="H30" s="27"/>
      <c r="I30" s="26"/>
      <c r="J30" s="26"/>
      <c r="K30" s="26"/>
      <c r="L30" s="26">
        <v>32</v>
      </c>
      <c r="M30" s="26"/>
      <c r="N30" s="26">
        <v>32</v>
      </c>
    </row>
    <row r="31" spans="1:15" ht="0.75" customHeight="1">
      <c r="A31" s="2" t="s">
        <v>63</v>
      </c>
      <c r="B31" s="30"/>
      <c r="C31" s="29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</row>
    <row r="32" spans="1:15" ht="1.5" customHeight="1">
      <c r="A32" s="2" t="s">
        <v>64</v>
      </c>
      <c r="B32" s="3"/>
      <c r="C32" s="31"/>
      <c r="D32" s="24"/>
      <c r="E32" s="25"/>
      <c r="F32" s="26"/>
      <c r="G32" s="26"/>
      <c r="H32" s="26"/>
      <c r="I32" s="27"/>
      <c r="J32" s="27"/>
      <c r="K32" s="27"/>
      <c r="L32" s="26"/>
      <c r="M32" s="26">
        <v>18</v>
      </c>
      <c r="N32" s="26"/>
    </row>
    <row r="33" spans="1:15" ht="1.5" customHeight="1">
      <c r="A33" s="2" t="s">
        <v>65</v>
      </c>
      <c r="B33" s="3"/>
      <c r="C33" s="32"/>
      <c r="D33" s="32"/>
      <c r="E33" s="32"/>
      <c r="F33" s="32"/>
      <c r="G33" s="32"/>
      <c r="H33" s="32"/>
      <c r="I33" s="32"/>
      <c r="J33" s="32"/>
      <c r="K33" s="32"/>
      <c r="L33" s="33"/>
      <c r="M33" s="33"/>
      <c r="N33" s="33"/>
    </row>
    <row r="34" spans="1:15" ht="27.75" customHeight="1">
      <c r="A34" s="11" t="s">
        <v>66</v>
      </c>
      <c r="B34" s="15" t="s">
        <v>67</v>
      </c>
      <c r="C34" s="34"/>
      <c r="D34" s="33">
        <f t="shared" ref="D34:N34" si="7">SUM(D35+D36+D37+D38+D39+D40+D41)</f>
        <v>560</v>
      </c>
      <c r="E34" s="33">
        <f t="shared" si="7"/>
        <v>304</v>
      </c>
      <c r="F34" s="33">
        <f t="shared" si="7"/>
        <v>60</v>
      </c>
      <c r="G34" s="33">
        <f t="shared" si="7"/>
        <v>60</v>
      </c>
      <c r="H34" s="33">
        <f t="shared" si="7"/>
        <v>120</v>
      </c>
      <c r="I34" s="33">
        <f t="shared" si="7"/>
        <v>80</v>
      </c>
      <c r="J34" s="33">
        <f t="shared" si="7"/>
        <v>144</v>
      </c>
      <c r="K34" s="33">
        <f t="shared" si="7"/>
        <v>224</v>
      </c>
      <c r="L34" s="33">
        <f t="shared" si="7"/>
        <v>216</v>
      </c>
      <c r="M34" s="33">
        <f t="shared" si="7"/>
        <v>38</v>
      </c>
      <c r="N34" s="33">
        <f t="shared" si="7"/>
        <v>216</v>
      </c>
    </row>
    <row r="35" spans="1:15" ht="34.5" customHeight="1">
      <c r="A35" s="2" t="s">
        <v>68</v>
      </c>
      <c r="B35" s="61" t="s">
        <v>87</v>
      </c>
      <c r="C35" s="34"/>
      <c r="D35" s="35">
        <v>40</v>
      </c>
      <c r="E35" s="36">
        <v>22</v>
      </c>
      <c r="F35" s="37"/>
      <c r="G35" s="37">
        <v>40</v>
      </c>
      <c r="H35" s="37">
        <v>40</v>
      </c>
      <c r="I35" s="37"/>
      <c r="J35" s="37"/>
      <c r="K35" s="37"/>
      <c r="L35" s="37"/>
      <c r="M35" s="37"/>
      <c r="N35" s="37"/>
    </row>
    <row r="36" spans="1:15" ht="46.5" customHeight="1">
      <c r="A36" s="2" t="s">
        <v>88</v>
      </c>
      <c r="B36" s="3" t="s">
        <v>89</v>
      </c>
      <c r="C36" s="34">
        <v>3</v>
      </c>
      <c r="D36" s="38">
        <v>230</v>
      </c>
      <c r="E36" s="36">
        <v>132</v>
      </c>
      <c r="F36" s="37">
        <v>50</v>
      </c>
      <c r="G36" s="37"/>
      <c r="H36" s="37">
        <v>50</v>
      </c>
      <c r="I36" s="37">
        <v>50</v>
      </c>
      <c r="J36" s="37">
        <v>50</v>
      </c>
      <c r="K36" s="37">
        <v>100</v>
      </c>
      <c r="L36" s="37">
        <v>80</v>
      </c>
      <c r="M36" s="37"/>
      <c r="N36" s="37">
        <v>80</v>
      </c>
    </row>
    <row r="37" spans="1:15" ht="45" customHeight="1">
      <c r="A37" s="2" t="s">
        <v>69</v>
      </c>
      <c r="B37" s="3" t="s">
        <v>90</v>
      </c>
      <c r="C37" s="62">
        <v>3</v>
      </c>
      <c r="D37" s="35">
        <v>186</v>
      </c>
      <c r="E37" s="36">
        <v>106</v>
      </c>
      <c r="F37" s="37">
        <v>10</v>
      </c>
      <c r="G37" s="37">
        <v>20</v>
      </c>
      <c r="H37" s="37">
        <v>30</v>
      </c>
      <c r="I37" s="37">
        <v>30</v>
      </c>
      <c r="J37" s="37">
        <v>30</v>
      </c>
      <c r="K37" s="37">
        <v>60</v>
      </c>
      <c r="L37" s="37">
        <v>96</v>
      </c>
      <c r="M37" s="37"/>
      <c r="N37" s="37">
        <v>96</v>
      </c>
    </row>
    <row r="38" spans="1:15" ht="43.5" customHeight="1">
      <c r="A38" s="2" t="s">
        <v>70</v>
      </c>
      <c r="B38" s="3" t="s">
        <v>91</v>
      </c>
      <c r="C38" s="39">
        <v>3</v>
      </c>
      <c r="D38" s="35">
        <v>32</v>
      </c>
      <c r="E38" s="36">
        <v>22</v>
      </c>
      <c r="F38" s="37"/>
      <c r="G38" s="37"/>
      <c r="H38" s="37"/>
      <c r="I38" s="37"/>
      <c r="J38" s="37">
        <v>32</v>
      </c>
      <c r="K38" s="37">
        <v>32</v>
      </c>
      <c r="L38" s="37"/>
      <c r="M38" s="37"/>
      <c r="N38" s="37"/>
    </row>
    <row r="39" spans="1:15" ht="71.25" customHeight="1">
      <c r="A39" s="2" t="s">
        <v>70</v>
      </c>
      <c r="B39" s="3" t="s">
        <v>93</v>
      </c>
      <c r="C39" s="39"/>
      <c r="D39" s="38">
        <v>32</v>
      </c>
      <c r="E39" s="36">
        <v>22</v>
      </c>
      <c r="F39" s="37"/>
      <c r="G39" s="37"/>
      <c r="H39" s="37"/>
      <c r="I39" s="37"/>
      <c r="J39" s="37">
        <v>32</v>
      </c>
      <c r="K39" s="37">
        <v>32</v>
      </c>
      <c r="L39" s="37"/>
      <c r="M39" s="37"/>
      <c r="N39" s="37"/>
    </row>
    <row r="40" spans="1:15" ht="2.25" customHeight="1">
      <c r="A40" s="2"/>
      <c r="B40" s="40"/>
      <c r="C40" s="39"/>
      <c r="D40" s="35"/>
      <c r="E40" s="36"/>
      <c r="F40" s="37"/>
      <c r="G40" s="37"/>
      <c r="H40" s="37"/>
      <c r="I40" s="37"/>
      <c r="J40" s="37"/>
      <c r="K40" s="37"/>
      <c r="L40" s="37"/>
      <c r="M40" s="37"/>
      <c r="N40" s="37"/>
    </row>
    <row r="41" spans="1:15" ht="20.100000000000001" customHeight="1">
      <c r="A41" s="2" t="s">
        <v>71</v>
      </c>
      <c r="B41" s="3" t="s">
        <v>13</v>
      </c>
      <c r="C41" s="29"/>
      <c r="D41" s="35">
        <v>40</v>
      </c>
      <c r="E41" s="36"/>
      <c r="F41" s="37"/>
      <c r="G41" s="37"/>
      <c r="H41" s="37"/>
      <c r="I41" s="37"/>
      <c r="J41" s="37"/>
      <c r="K41" s="37"/>
      <c r="L41" s="37">
        <v>40</v>
      </c>
      <c r="M41" s="37">
        <v>38</v>
      </c>
      <c r="N41" s="37">
        <v>40</v>
      </c>
    </row>
    <row r="42" spans="1:15" ht="30.75" customHeight="1">
      <c r="A42" s="530" t="s">
        <v>72</v>
      </c>
      <c r="B42" s="531"/>
      <c r="C42" s="20"/>
      <c r="D42" s="27">
        <f>SUM(D43+D44)</f>
        <v>864</v>
      </c>
      <c r="E42" s="27">
        <f t="shared" ref="E42:N42" si="8">SUM(E43+E44)</f>
        <v>0</v>
      </c>
      <c r="F42" s="27">
        <f t="shared" si="8"/>
        <v>60</v>
      </c>
      <c r="G42" s="27">
        <f t="shared" si="8"/>
        <v>66</v>
      </c>
      <c r="H42" s="27">
        <v>126</v>
      </c>
      <c r="I42" s="27">
        <f t="shared" si="8"/>
        <v>56</v>
      </c>
      <c r="J42" s="27">
        <f t="shared" si="8"/>
        <v>228</v>
      </c>
      <c r="K42" s="27">
        <f>K43+K44</f>
        <v>284</v>
      </c>
      <c r="L42" s="27">
        <f t="shared" si="8"/>
        <v>276</v>
      </c>
      <c r="M42" s="27">
        <f t="shared" si="8"/>
        <v>0</v>
      </c>
      <c r="N42" s="27">
        <f t="shared" si="8"/>
        <v>276</v>
      </c>
    </row>
    <row r="43" spans="1:15" ht="20.100000000000001" customHeight="1">
      <c r="A43" s="41"/>
      <c r="B43" s="3" t="s">
        <v>20</v>
      </c>
      <c r="C43" s="20"/>
      <c r="D43" s="26">
        <v>684</v>
      </c>
      <c r="E43" s="26"/>
      <c r="F43" s="37">
        <v>60</v>
      </c>
      <c r="G43" s="37">
        <v>66</v>
      </c>
      <c r="H43" s="37">
        <v>126</v>
      </c>
      <c r="I43" s="37">
        <v>56</v>
      </c>
      <c r="J43" s="37">
        <v>120</v>
      </c>
      <c r="K43" s="37">
        <v>176</v>
      </c>
      <c r="L43" s="37">
        <v>168</v>
      </c>
      <c r="M43" s="42"/>
      <c r="N43" s="37">
        <v>168</v>
      </c>
    </row>
    <row r="44" spans="1:15" ht="20.100000000000001" customHeight="1">
      <c r="A44" s="2"/>
      <c r="B44" s="3" t="s">
        <v>73</v>
      </c>
      <c r="C44" s="20"/>
      <c r="D44" s="26">
        <v>180</v>
      </c>
      <c r="E44" s="26"/>
      <c r="F44" s="37"/>
      <c r="G44" s="37"/>
      <c r="H44" s="37"/>
      <c r="I44" s="37"/>
      <c r="J44" s="37">
        <v>108</v>
      </c>
      <c r="K44" s="37">
        <v>108</v>
      </c>
      <c r="L44" s="37">
        <v>108</v>
      </c>
      <c r="M44" s="37"/>
      <c r="N44" s="37">
        <v>108</v>
      </c>
    </row>
    <row r="45" spans="1:15" ht="20.100000000000001" customHeight="1">
      <c r="A45" s="59"/>
      <c r="B45" s="15" t="s">
        <v>8</v>
      </c>
      <c r="C45" s="20"/>
      <c r="D45" s="27">
        <f t="shared" ref="D45:L45" si="9">SUM(D42+D34+D26+D19+D8)</f>
        <v>3450</v>
      </c>
      <c r="E45" s="27">
        <f t="shared" si="9"/>
        <v>396</v>
      </c>
      <c r="F45" s="27">
        <f t="shared" si="9"/>
        <v>642</v>
      </c>
      <c r="G45" s="27">
        <f t="shared" si="9"/>
        <v>736</v>
      </c>
      <c r="H45" s="27">
        <f t="shared" si="9"/>
        <v>1380</v>
      </c>
      <c r="I45" s="27">
        <f t="shared" si="9"/>
        <v>542</v>
      </c>
      <c r="J45" s="27">
        <f t="shared" si="9"/>
        <v>824</v>
      </c>
      <c r="K45" s="27">
        <f t="shared" si="9"/>
        <v>1368</v>
      </c>
      <c r="L45" s="27">
        <f t="shared" si="9"/>
        <v>524</v>
      </c>
      <c r="M45" s="27">
        <f t="shared" ref="M45" si="10">SUM(M42+M33+M26+M19+M8)</f>
        <v>18</v>
      </c>
      <c r="N45" s="27">
        <f>SUM(N42+N34+N26+N19+N8)</f>
        <v>524</v>
      </c>
    </row>
    <row r="46" spans="1:15" ht="20.100000000000001" customHeight="1">
      <c r="A46" s="59"/>
      <c r="B46" s="3" t="s">
        <v>9</v>
      </c>
      <c r="C46" s="13"/>
      <c r="D46" s="26">
        <v>300</v>
      </c>
      <c r="E46" s="27"/>
      <c r="F46" s="37"/>
      <c r="G46" s="37"/>
      <c r="H46" s="37">
        <v>100</v>
      </c>
      <c r="I46" s="37"/>
      <c r="J46" s="37"/>
      <c r="K46" s="37">
        <v>100</v>
      </c>
      <c r="L46" s="37"/>
      <c r="M46" s="37"/>
      <c r="N46" s="37">
        <v>50</v>
      </c>
    </row>
    <row r="47" spans="1:15" ht="20.100000000000001" customHeight="1">
      <c r="A47" s="59"/>
      <c r="B47" s="3" t="s">
        <v>10</v>
      </c>
      <c r="C47" s="20"/>
      <c r="D47" s="26">
        <v>48</v>
      </c>
      <c r="E47" s="26"/>
      <c r="F47" s="37"/>
      <c r="G47" s="37"/>
      <c r="H47" s="37"/>
      <c r="I47" s="43"/>
      <c r="J47" s="43"/>
      <c r="K47" s="43">
        <v>24</v>
      </c>
      <c r="L47" s="43"/>
      <c r="M47" s="43"/>
      <c r="N47" s="43">
        <v>24</v>
      </c>
      <c r="O47" s="44"/>
    </row>
    <row r="48" spans="1:15" ht="20.100000000000001" customHeight="1">
      <c r="A48" s="59"/>
      <c r="B48" s="3" t="s">
        <v>74</v>
      </c>
      <c r="C48" s="20"/>
      <c r="D48" s="27">
        <f>SUM(D45+D46+D47)</f>
        <v>3798</v>
      </c>
      <c r="E48" s="27">
        <f t="shared" ref="E48:N48" si="11">SUM(E45+E46+E47)</f>
        <v>396</v>
      </c>
      <c r="F48" s="27">
        <f t="shared" si="11"/>
        <v>642</v>
      </c>
      <c r="G48" s="27">
        <f t="shared" si="11"/>
        <v>736</v>
      </c>
      <c r="H48" s="27">
        <f t="shared" si="11"/>
        <v>1480</v>
      </c>
      <c r="I48" s="27">
        <f t="shared" si="11"/>
        <v>542</v>
      </c>
      <c r="J48" s="27">
        <f t="shared" si="11"/>
        <v>824</v>
      </c>
      <c r="K48" s="27">
        <f t="shared" si="11"/>
        <v>1492</v>
      </c>
      <c r="L48" s="27">
        <f t="shared" si="11"/>
        <v>524</v>
      </c>
      <c r="M48" s="27">
        <f t="shared" si="11"/>
        <v>18</v>
      </c>
      <c r="N48" s="27">
        <f t="shared" si="11"/>
        <v>598</v>
      </c>
    </row>
    <row r="49" spans="1:14" ht="20.100000000000001" customHeight="1">
      <c r="A49" s="45"/>
      <c r="B49" s="46"/>
      <c r="C49" s="47"/>
      <c r="D49" s="48"/>
      <c r="E49" s="48"/>
      <c r="F49" s="48"/>
      <c r="G49" s="48"/>
      <c r="H49" s="48"/>
      <c r="I49" s="49"/>
      <c r="J49" s="49"/>
      <c r="K49" s="49"/>
      <c r="L49" s="49"/>
      <c r="M49" s="49"/>
      <c r="N49" s="49"/>
    </row>
    <row r="50" spans="1:14" ht="15.75">
      <c r="A50" s="533"/>
      <c r="B50" s="534"/>
      <c r="C50" s="534"/>
      <c r="D50" s="534"/>
      <c r="E50" s="534"/>
      <c r="F50" s="534"/>
      <c r="G50" s="534"/>
      <c r="H50" s="534"/>
      <c r="I50" s="534"/>
      <c r="J50" s="534"/>
      <c r="K50" s="534"/>
      <c r="L50" s="534"/>
      <c r="M50" s="534"/>
      <c r="N50" s="534"/>
    </row>
    <row r="51" spans="1:14" ht="11.25" customHeight="1">
      <c r="A51" s="520"/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</row>
    <row r="52" spans="1:14" ht="11.25" customHeight="1">
      <c r="A52" s="520"/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</row>
    <row r="53" spans="1:14" ht="24" customHeight="1">
      <c r="A53" s="520" t="s">
        <v>18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</row>
    <row r="54" spans="1:14" ht="51.75" customHeight="1">
      <c r="A54" s="520" t="s">
        <v>94</v>
      </c>
      <c r="B54" s="536"/>
      <c r="C54" s="536"/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</row>
    <row r="55" spans="1:14" ht="39" customHeight="1">
      <c r="A55" s="537" t="s">
        <v>75</v>
      </c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</row>
    <row r="56" spans="1:14" ht="18.75" customHeight="1">
      <c r="A56" s="520" t="s">
        <v>76</v>
      </c>
      <c r="B56" s="52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</row>
    <row r="57" spans="1:14" ht="45.75" customHeight="1">
      <c r="A57" s="520" t="s">
        <v>77</v>
      </c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</row>
    <row r="58" spans="1:14" ht="37.5" customHeight="1">
      <c r="A58" s="524" t="s">
        <v>78</v>
      </c>
      <c r="B58" s="525"/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</row>
    <row r="59" spans="1:14" ht="15.75">
      <c r="A59" s="520"/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521"/>
    </row>
    <row r="60" spans="1:14" ht="15.75">
      <c r="A60" s="520"/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</row>
    <row r="61" spans="1:14" ht="15.75">
      <c r="A61" s="524"/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</row>
    <row r="62" spans="1:14" ht="15.75">
      <c r="A62" s="520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</row>
    <row r="63" spans="1:14" ht="15.75">
      <c r="A63" s="520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</row>
    <row r="64" spans="1:14" ht="15.75">
      <c r="A64" s="520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</row>
    <row r="65" spans="1:14" ht="15.75">
      <c r="A65" s="524"/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</row>
    <row r="66" spans="1:14" ht="15.75">
      <c r="A66" s="520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</row>
    <row r="67" spans="1:14" ht="15.75">
      <c r="A67" s="520"/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</row>
    <row r="68" spans="1:14" ht="15.75">
      <c r="A68" s="520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4" ht="15.75">
      <c r="A69" s="520"/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</row>
    <row r="70" spans="1:14" ht="15.75">
      <c r="A70" s="520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</row>
    <row r="71" spans="1:14" ht="15.75">
      <c r="A71" s="520"/>
      <c r="B71" s="521"/>
      <c r="C71" s="521"/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</row>
    <row r="72" spans="1:14" ht="15.75">
      <c r="A72" s="520"/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</row>
    <row r="73" spans="1:14" ht="108" customHeight="1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</row>
    <row r="74" spans="1:14">
      <c r="A74" s="522" t="s">
        <v>11</v>
      </c>
      <c r="B74" s="52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  <row r="75" spans="1:14">
      <c r="A75" s="50"/>
      <c r="B75" s="50" t="s">
        <v>44</v>
      </c>
      <c r="C75" s="50"/>
      <c r="D75" s="51">
        <v>40</v>
      </c>
      <c r="E75" s="51"/>
      <c r="F75" s="51"/>
      <c r="G75" s="51"/>
      <c r="H75" s="51"/>
      <c r="I75" s="51">
        <v>20</v>
      </c>
      <c r="J75" s="51">
        <v>20</v>
      </c>
      <c r="K75" s="51">
        <v>40</v>
      </c>
      <c r="L75" s="50"/>
      <c r="M75" s="50"/>
      <c r="N75" s="50"/>
    </row>
    <row r="76" spans="1:14">
      <c r="A76" s="50"/>
      <c r="B76" s="50" t="s">
        <v>12</v>
      </c>
      <c r="C76" s="50"/>
      <c r="D76" s="51">
        <v>16</v>
      </c>
      <c r="E76" s="51"/>
      <c r="F76" s="51">
        <v>6</v>
      </c>
      <c r="G76" s="51">
        <v>10</v>
      </c>
      <c r="H76" s="51">
        <v>16</v>
      </c>
      <c r="I76" s="51"/>
      <c r="J76" s="51"/>
      <c r="K76" s="51"/>
      <c r="L76" s="50"/>
      <c r="M76" s="50"/>
      <c r="N76" s="50"/>
    </row>
    <row r="77" spans="1:14">
      <c r="A77" s="50"/>
      <c r="B77" s="50" t="s">
        <v>13</v>
      </c>
      <c r="C77" s="50"/>
      <c r="D77" s="51">
        <v>24</v>
      </c>
      <c r="E77" s="51"/>
      <c r="F77" s="51"/>
      <c r="G77" s="51"/>
      <c r="H77" s="51"/>
      <c r="I77" s="51">
        <v>12</v>
      </c>
      <c r="J77" s="51">
        <v>12</v>
      </c>
      <c r="K77" s="51">
        <v>24</v>
      </c>
      <c r="L77" s="50"/>
      <c r="M77" s="50"/>
      <c r="N77" s="50"/>
    </row>
    <row r="78" spans="1:14">
      <c r="A78" s="52"/>
      <c r="B78" s="52" t="s">
        <v>57</v>
      </c>
      <c r="C78" s="52"/>
      <c r="D78" s="51">
        <v>36</v>
      </c>
      <c r="E78" s="51"/>
      <c r="F78" s="51">
        <v>12</v>
      </c>
      <c r="G78" s="51">
        <v>14</v>
      </c>
      <c r="H78" s="51">
        <v>36</v>
      </c>
      <c r="I78" s="51"/>
      <c r="J78" s="51"/>
      <c r="K78" s="51"/>
      <c r="L78" s="52"/>
      <c r="M78" s="52"/>
      <c r="N78" s="52"/>
    </row>
    <row r="79" spans="1:14">
      <c r="A79" s="52"/>
      <c r="B79" s="52" t="s">
        <v>79</v>
      </c>
      <c r="C79" s="52"/>
      <c r="D79" s="51">
        <v>30</v>
      </c>
      <c r="E79" s="51"/>
      <c r="F79" s="51"/>
      <c r="G79" s="51"/>
      <c r="H79" s="51"/>
      <c r="I79" s="51">
        <v>10</v>
      </c>
      <c r="J79" s="51">
        <v>20</v>
      </c>
      <c r="K79" s="51">
        <v>30</v>
      </c>
      <c r="L79" s="52"/>
      <c r="M79" s="52"/>
      <c r="N79" s="52"/>
    </row>
    <row r="80" spans="1:14" ht="30">
      <c r="A80" s="52"/>
      <c r="B80" s="53" t="s">
        <v>80</v>
      </c>
      <c r="C80" s="52"/>
      <c r="D80" s="51">
        <v>30</v>
      </c>
      <c r="E80" s="51"/>
      <c r="F80" s="51">
        <v>10</v>
      </c>
      <c r="G80" s="51">
        <v>20</v>
      </c>
      <c r="H80" s="51">
        <v>30</v>
      </c>
      <c r="I80" s="51"/>
      <c r="J80" s="51"/>
      <c r="K80" s="51"/>
      <c r="L80" s="52"/>
      <c r="M80" s="52"/>
      <c r="N80" s="52"/>
    </row>
    <row r="81" spans="1:14">
      <c r="A81" s="52"/>
      <c r="B81" s="52" t="s">
        <v>81</v>
      </c>
      <c r="C81" s="52"/>
      <c r="D81" s="51">
        <v>30</v>
      </c>
      <c r="E81" s="51"/>
      <c r="F81" s="51">
        <v>10</v>
      </c>
      <c r="G81" s="51">
        <v>20</v>
      </c>
      <c r="H81" s="51">
        <v>30</v>
      </c>
      <c r="I81" s="51"/>
      <c r="J81" s="51"/>
      <c r="K81" s="51"/>
      <c r="L81" s="52"/>
      <c r="M81" s="52"/>
      <c r="N81" s="52"/>
    </row>
    <row r="82" spans="1:14">
      <c r="A82" s="52"/>
      <c r="B82" s="52" t="s">
        <v>82</v>
      </c>
      <c r="C82" s="52"/>
      <c r="D82" s="51">
        <v>16</v>
      </c>
      <c r="E82" s="51"/>
      <c r="F82" s="51"/>
      <c r="G82" s="51"/>
      <c r="H82" s="51"/>
      <c r="I82" s="51">
        <v>6</v>
      </c>
      <c r="J82" s="51">
        <v>10</v>
      </c>
      <c r="K82" s="51">
        <v>16</v>
      </c>
      <c r="L82" s="52"/>
      <c r="M82" s="52"/>
      <c r="N82" s="52"/>
    </row>
    <row r="83" spans="1:14">
      <c r="A83" s="52"/>
      <c r="B83" s="54" t="s">
        <v>16</v>
      </c>
      <c r="C83" s="52"/>
      <c r="D83" s="55">
        <v>252</v>
      </c>
      <c r="E83" s="55"/>
      <c r="F83" s="55">
        <v>38</v>
      </c>
      <c r="G83" s="55">
        <v>64</v>
      </c>
      <c r="H83" s="55">
        <v>112</v>
      </c>
      <c r="I83" s="55">
        <v>48</v>
      </c>
      <c r="J83" s="55">
        <v>62</v>
      </c>
      <c r="K83" s="55">
        <v>110</v>
      </c>
      <c r="L83" s="52"/>
      <c r="M83" s="52"/>
      <c r="N83" s="52"/>
    </row>
  </sheetData>
  <mergeCells count="38">
    <mergeCell ref="B1:N1"/>
    <mergeCell ref="A2:A4"/>
    <mergeCell ref="B2:B4"/>
    <mergeCell ref="C2:C4"/>
    <mergeCell ref="D2:D4"/>
    <mergeCell ref="E2:E4"/>
    <mergeCell ref="F2:H3"/>
    <mergeCell ref="I2:K3"/>
    <mergeCell ref="L2:N3"/>
    <mergeCell ref="A56:N56"/>
    <mergeCell ref="A6:B6"/>
    <mergeCell ref="A7:B7"/>
    <mergeCell ref="A9:B9"/>
    <mergeCell ref="A26:B26"/>
    <mergeCell ref="A42:B42"/>
    <mergeCell ref="A50:N50"/>
    <mergeCell ref="A51:N51"/>
    <mergeCell ref="A52:N52"/>
    <mergeCell ref="A53:N53"/>
    <mergeCell ref="A54:N54"/>
    <mergeCell ref="A55:N55"/>
    <mergeCell ref="A68:N68"/>
    <mergeCell ref="A57:N57"/>
    <mergeCell ref="A58:N58"/>
    <mergeCell ref="A59:N59"/>
    <mergeCell ref="A60:N60"/>
    <mergeCell ref="A61:N61"/>
    <mergeCell ref="A62:N62"/>
    <mergeCell ref="A63:N63"/>
    <mergeCell ref="A64:N64"/>
    <mergeCell ref="A65:N65"/>
    <mergeCell ref="A66:N66"/>
    <mergeCell ref="A67:N67"/>
    <mergeCell ref="A69:N69"/>
    <mergeCell ref="A70:N70"/>
    <mergeCell ref="A71:N71"/>
    <mergeCell ref="A72:N72"/>
    <mergeCell ref="A74:B7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3"/>
  <sheetViews>
    <sheetView topLeftCell="A35" zoomScale="90" zoomScaleNormal="90" workbookViewId="0">
      <selection activeCell="A58" sqref="A58:N58"/>
    </sheetView>
  </sheetViews>
  <sheetFormatPr defaultRowHeight="15"/>
  <cols>
    <col min="1" max="1" width="6.42578125" customWidth="1"/>
    <col min="2" max="2" width="30.5703125" customWidth="1"/>
    <col min="3" max="3" width="6.42578125" customWidth="1"/>
    <col min="4" max="4" width="6.7109375" customWidth="1"/>
    <col min="5" max="6" width="5.5703125" customWidth="1"/>
    <col min="7" max="7" width="5.42578125" customWidth="1"/>
    <col min="8" max="8" width="7.85546875" customWidth="1"/>
    <col min="9" max="10" width="5.85546875" customWidth="1"/>
    <col min="11" max="11" width="7.85546875" customWidth="1"/>
    <col min="12" max="12" width="5.42578125" customWidth="1"/>
    <col min="13" max="13" width="6.42578125" hidden="1" customWidth="1"/>
    <col min="14" max="14" width="8.140625" customWidth="1"/>
    <col min="257" max="257" width="6.42578125" customWidth="1"/>
    <col min="258" max="258" width="30.5703125" customWidth="1"/>
    <col min="259" max="259" width="6.42578125" customWidth="1"/>
    <col min="260" max="260" width="6.7109375" customWidth="1"/>
    <col min="261" max="262" width="5.5703125" customWidth="1"/>
    <col min="263" max="263" width="5.42578125" customWidth="1"/>
    <col min="264" max="264" width="7.85546875" customWidth="1"/>
    <col min="265" max="266" width="5.85546875" customWidth="1"/>
    <col min="267" max="267" width="7.85546875" customWidth="1"/>
    <col min="268" max="268" width="5.42578125" customWidth="1"/>
    <col min="269" max="269" width="0" hidden="1" customWidth="1"/>
    <col min="270" max="270" width="8.140625" customWidth="1"/>
    <col min="513" max="513" width="6.42578125" customWidth="1"/>
    <col min="514" max="514" width="30.5703125" customWidth="1"/>
    <col min="515" max="515" width="6.42578125" customWidth="1"/>
    <col min="516" max="516" width="6.7109375" customWidth="1"/>
    <col min="517" max="518" width="5.5703125" customWidth="1"/>
    <col min="519" max="519" width="5.42578125" customWidth="1"/>
    <col min="520" max="520" width="7.85546875" customWidth="1"/>
    <col min="521" max="522" width="5.85546875" customWidth="1"/>
    <col min="523" max="523" width="7.85546875" customWidth="1"/>
    <col min="524" max="524" width="5.42578125" customWidth="1"/>
    <col min="525" max="525" width="0" hidden="1" customWidth="1"/>
    <col min="526" max="526" width="8.140625" customWidth="1"/>
    <col min="769" max="769" width="6.42578125" customWidth="1"/>
    <col min="770" max="770" width="30.5703125" customWidth="1"/>
    <col min="771" max="771" width="6.42578125" customWidth="1"/>
    <col min="772" max="772" width="6.7109375" customWidth="1"/>
    <col min="773" max="774" width="5.5703125" customWidth="1"/>
    <col min="775" max="775" width="5.42578125" customWidth="1"/>
    <col min="776" max="776" width="7.85546875" customWidth="1"/>
    <col min="777" max="778" width="5.85546875" customWidth="1"/>
    <col min="779" max="779" width="7.85546875" customWidth="1"/>
    <col min="780" max="780" width="5.42578125" customWidth="1"/>
    <col min="781" max="781" width="0" hidden="1" customWidth="1"/>
    <col min="782" max="782" width="8.140625" customWidth="1"/>
    <col min="1025" max="1025" width="6.42578125" customWidth="1"/>
    <col min="1026" max="1026" width="30.5703125" customWidth="1"/>
    <col min="1027" max="1027" width="6.42578125" customWidth="1"/>
    <col min="1028" max="1028" width="6.7109375" customWidth="1"/>
    <col min="1029" max="1030" width="5.5703125" customWidth="1"/>
    <col min="1031" max="1031" width="5.42578125" customWidth="1"/>
    <col min="1032" max="1032" width="7.85546875" customWidth="1"/>
    <col min="1033" max="1034" width="5.85546875" customWidth="1"/>
    <col min="1035" max="1035" width="7.85546875" customWidth="1"/>
    <col min="1036" max="1036" width="5.42578125" customWidth="1"/>
    <col min="1037" max="1037" width="0" hidden="1" customWidth="1"/>
    <col min="1038" max="1038" width="8.140625" customWidth="1"/>
    <col min="1281" max="1281" width="6.42578125" customWidth="1"/>
    <col min="1282" max="1282" width="30.5703125" customWidth="1"/>
    <col min="1283" max="1283" width="6.42578125" customWidth="1"/>
    <col min="1284" max="1284" width="6.7109375" customWidth="1"/>
    <col min="1285" max="1286" width="5.5703125" customWidth="1"/>
    <col min="1287" max="1287" width="5.42578125" customWidth="1"/>
    <col min="1288" max="1288" width="7.85546875" customWidth="1"/>
    <col min="1289" max="1290" width="5.85546875" customWidth="1"/>
    <col min="1291" max="1291" width="7.85546875" customWidth="1"/>
    <col min="1292" max="1292" width="5.42578125" customWidth="1"/>
    <col min="1293" max="1293" width="0" hidden="1" customWidth="1"/>
    <col min="1294" max="1294" width="8.140625" customWidth="1"/>
    <col min="1537" max="1537" width="6.42578125" customWidth="1"/>
    <col min="1538" max="1538" width="30.5703125" customWidth="1"/>
    <col min="1539" max="1539" width="6.42578125" customWidth="1"/>
    <col min="1540" max="1540" width="6.7109375" customWidth="1"/>
    <col min="1541" max="1542" width="5.5703125" customWidth="1"/>
    <col min="1543" max="1543" width="5.42578125" customWidth="1"/>
    <col min="1544" max="1544" width="7.85546875" customWidth="1"/>
    <col min="1545" max="1546" width="5.85546875" customWidth="1"/>
    <col min="1547" max="1547" width="7.85546875" customWidth="1"/>
    <col min="1548" max="1548" width="5.42578125" customWidth="1"/>
    <col min="1549" max="1549" width="0" hidden="1" customWidth="1"/>
    <col min="1550" max="1550" width="8.140625" customWidth="1"/>
    <col min="1793" max="1793" width="6.42578125" customWidth="1"/>
    <col min="1794" max="1794" width="30.5703125" customWidth="1"/>
    <col min="1795" max="1795" width="6.42578125" customWidth="1"/>
    <col min="1796" max="1796" width="6.7109375" customWidth="1"/>
    <col min="1797" max="1798" width="5.5703125" customWidth="1"/>
    <col min="1799" max="1799" width="5.42578125" customWidth="1"/>
    <col min="1800" max="1800" width="7.85546875" customWidth="1"/>
    <col min="1801" max="1802" width="5.85546875" customWidth="1"/>
    <col min="1803" max="1803" width="7.85546875" customWidth="1"/>
    <col min="1804" max="1804" width="5.42578125" customWidth="1"/>
    <col min="1805" max="1805" width="0" hidden="1" customWidth="1"/>
    <col min="1806" max="1806" width="8.140625" customWidth="1"/>
    <col min="2049" max="2049" width="6.42578125" customWidth="1"/>
    <col min="2050" max="2050" width="30.5703125" customWidth="1"/>
    <col min="2051" max="2051" width="6.42578125" customWidth="1"/>
    <col min="2052" max="2052" width="6.7109375" customWidth="1"/>
    <col min="2053" max="2054" width="5.5703125" customWidth="1"/>
    <col min="2055" max="2055" width="5.42578125" customWidth="1"/>
    <col min="2056" max="2056" width="7.85546875" customWidth="1"/>
    <col min="2057" max="2058" width="5.85546875" customWidth="1"/>
    <col min="2059" max="2059" width="7.85546875" customWidth="1"/>
    <col min="2060" max="2060" width="5.42578125" customWidth="1"/>
    <col min="2061" max="2061" width="0" hidden="1" customWidth="1"/>
    <col min="2062" max="2062" width="8.140625" customWidth="1"/>
    <col min="2305" max="2305" width="6.42578125" customWidth="1"/>
    <col min="2306" max="2306" width="30.5703125" customWidth="1"/>
    <col min="2307" max="2307" width="6.42578125" customWidth="1"/>
    <col min="2308" max="2308" width="6.7109375" customWidth="1"/>
    <col min="2309" max="2310" width="5.5703125" customWidth="1"/>
    <col min="2311" max="2311" width="5.42578125" customWidth="1"/>
    <col min="2312" max="2312" width="7.85546875" customWidth="1"/>
    <col min="2313" max="2314" width="5.85546875" customWidth="1"/>
    <col min="2315" max="2315" width="7.85546875" customWidth="1"/>
    <col min="2316" max="2316" width="5.42578125" customWidth="1"/>
    <col min="2317" max="2317" width="0" hidden="1" customWidth="1"/>
    <col min="2318" max="2318" width="8.140625" customWidth="1"/>
    <col min="2561" max="2561" width="6.42578125" customWidth="1"/>
    <col min="2562" max="2562" width="30.5703125" customWidth="1"/>
    <col min="2563" max="2563" width="6.42578125" customWidth="1"/>
    <col min="2564" max="2564" width="6.7109375" customWidth="1"/>
    <col min="2565" max="2566" width="5.5703125" customWidth="1"/>
    <col min="2567" max="2567" width="5.42578125" customWidth="1"/>
    <col min="2568" max="2568" width="7.85546875" customWidth="1"/>
    <col min="2569" max="2570" width="5.85546875" customWidth="1"/>
    <col min="2571" max="2571" width="7.85546875" customWidth="1"/>
    <col min="2572" max="2572" width="5.42578125" customWidth="1"/>
    <col min="2573" max="2573" width="0" hidden="1" customWidth="1"/>
    <col min="2574" max="2574" width="8.140625" customWidth="1"/>
    <col min="2817" max="2817" width="6.42578125" customWidth="1"/>
    <col min="2818" max="2818" width="30.5703125" customWidth="1"/>
    <col min="2819" max="2819" width="6.42578125" customWidth="1"/>
    <col min="2820" max="2820" width="6.7109375" customWidth="1"/>
    <col min="2821" max="2822" width="5.5703125" customWidth="1"/>
    <col min="2823" max="2823" width="5.42578125" customWidth="1"/>
    <col min="2824" max="2824" width="7.85546875" customWidth="1"/>
    <col min="2825" max="2826" width="5.85546875" customWidth="1"/>
    <col min="2827" max="2827" width="7.85546875" customWidth="1"/>
    <col min="2828" max="2828" width="5.42578125" customWidth="1"/>
    <col min="2829" max="2829" width="0" hidden="1" customWidth="1"/>
    <col min="2830" max="2830" width="8.140625" customWidth="1"/>
    <col min="3073" max="3073" width="6.42578125" customWidth="1"/>
    <col min="3074" max="3074" width="30.5703125" customWidth="1"/>
    <col min="3075" max="3075" width="6.42578125" customWidth="1"/>
    <col min="3076" max="3076" width="6.7109375" customWidth="1"/>
    <col min="3077" max="3078" width="5.5703125" customWidth="1"/>
    <col min="3079" max="3079" width="5.42578125" customWidth="1"/>
    <col min="3080" max="3080" width="7.85546875" customWidth="1"/>
    <col min="3081" max="3082" width="5.85546875" customWidth="1"/>
    <col min="3083" max="3083" width="7.85546875" customWidth="1"/>
    <col min="3084" max="3084" width="5.42578125" customWidth="1"/>
    <col min="3085" max="3085" width="0" hidden="1" customWidth="1"/>
    <col min="3086" max="3086" width="8.140625" customWidth="1"/>
    <col min="3329" max="3329" width="6.42578125" customWidth="1"/>
    <col min="3330" max="3330" width="30.5703125" customWidth="1"/>
    <col min="3331" max="3331" width="6.42578125" customWidth="1"/>
    <col min="3332" max="3332" width="6.7109375" customWidth="1"/>
    <col min="3333" max="3334" width="5.5703125" customWidth="1"/>
    <col min="3335" max="3335" width="5.42578125" customWidth="1"/>
    <col min="3336" max="3336" width="7.85546875" customWidth="1"/>
    <col min="3337" max="3338" width="5.85546875" customWidth="1"/>
    <col min="3339" max="3339" width="7.85546875" customWidth="1"/>
    <col min="3340" max="3340" width="5.42578125" customWidth="1"/>
    <col min="3341" max="3341" width="0" hidden="1" customWidth="1"/>
    <col min="3342" max="3342" width="8.140625" customWidth="1"/>
    <col min="3585" max="3585" width="6.42578125" customWidth="1"/>
    <col min="3586" max="3586" width="30.5703125" customWidth="1"/>
    <col min="3587" max="3587" width="6.42578125" customWidth="1"/>
    <col min="3588" max="3588" width="6.7109375" customWidth="1"/>
    <col min="3589" max="3590" width="5.5703125" customWidth="1"/>
    <col min="3591" max="3591" width="5.42578125" customWidth="1"/>
    <col min="3592" max="3592" width="7.85546875" customWidth="1"/>
    <col min="3593" max="3594" width="5.85546875" customWidth="1"/>
    <col min="3595" max="3595" width="7.85546875" customWidth="1"/>
    <col min="3596" max="3596" width="5.42578125" customWidth="1"/>
    <col min="3597" max="3597" width="0" hidden="1" customWidth="1"/>
    <col min="3598" max="3598" width="8.140625" customWidth="1"/>
    <col min="3841" max="3841" width="6.42578125" customWidth="1"/>
    <col min="3842" max="3842" width="30.5703125" customWidth="1"/>
    <col min="3843" max="3843" width="6.42578125" customWidth="1"/>
    <col min="3844" max="3844" width="6.7109375" customWidth="1"/>
    <col min="3845" max="3846" width="5.5703125" customWidth="1"/>
    <col min="3847" max="3847" width="5.42578125" customWidth="1"/>
    <col min="3848" max="3848" width="7.85546875" customWidth="1"/>
    <col min="3849" max="3850" width="5.85546875" customWidth="1"/>
    <col min="3851" max="3851" width="7.85546875" customWidth="1"/>
    <col min="3852" max="3852" width="5.42578125" customWidth="1"/>
    <col min="3853" max="3853" width="0" hidden="1" customWidth="1"/>
    <col min="3854" max="3854" width="8.140625" customWidth="1"/>
    <col min="4097" max="4097" width="6.42578125" customWidth="1"/>
    <col min="4098" max="4098" width="30.5703125" customWidth="1"/>
    <col min="4099" max="4099" width="6.42578125" customWidth="1"/>
    <col min="4100" max="4100" width="6.7109375" customWidth="1"/>
    <col min="4101" max="4102" width="5.5703125" customWidth="1"/>
    <col min="4103" max="4103" width="5.42578125" customWidth="1"/>
    <col min="4104" max="4104" width="7.85546875" customWidth="1"/>
    <col min="4105" max="4106" width="5.85546875" customWidth="1"/>
    <col min="4107" max="4107" width="7.85546875" customWidth="1"/>
    <col min="4108" max="4108" width="5.42578125" customWidth="1"/>
    <col min="4109" max="4109" width="0" hidden="1" customWidth="1"/>
    <col min="4110" max="4110" width="8.140625" customWidth="1"/>
    <col min="4353" max="4353" width="6.42578125" customWidth="1"/>
    <col min="4354" max="4354" width="30.5703125" customWidth="1"/>
    <col min="4355" max="4355" width="6.42578125" customWidth="1"/>
    <col min="4356" max="4356" width="6.7109375" customWidth="1"/>
    <col min="4357" max="4358" width="5.5703125" customWidth="1"/>
    <col min="4359" max="4359" width="5.42578125" customWidth="1"/>
    <col min="4360" max="4360" width="7.85546875" customWidth="1"/>
    <col min="4361" max="4362" width="5.85546875" customWidth="1"/>
    <col min="4363" max="4363" width="7.85546875" customWidth="1"/>
    <col min="4364" max="4364" width="5.42578125" customWidth="1"/>
    <col min="4365" max="4365" width="0" hidden="1" customWidth="1"/>
    <col min="4366" max="4366" width="8.140625" customWidth="1"/>
    <col min="4609" max="4609" width="6.42578125" customWidth="1"/>
    <col min="4610" max="4610" width="30.5703125" customWidth="1"/>
    <col min="4611" max="4611" width="6.42578125" customWidth="1"/>
    <col min="4612" max="4612" width="6.7109375" customWidth="1"/>
    <col min="4613" max="4614" width="5.5703125" customWidth="1"/>
    <col min="4615" max="4615" width="5.42578125" customWidth="1"/>
    <col min="4616" max="4616" width="7.85546875" customWidth="1"/>
    <col min="4617" max="4618" width="5.85546875" customWidth="1"/>
    <col min="4619" max="4619" width="7.85546875" customWidth="1"/>
    <col min="4620" max="4620" width="5.42578125" customWidth="1"/>
    <col min="4621" max="4621" width="0" hidden="1" customWidth="1"/>
    <col min="4622" max="4622" width="8.140625" customWidth="1"/>
    <col min="4865" max="4865" width="6.42578125" customWidth="1"/>
    <col min="4866" max="4866" width="30.5703125" customWidth="1"/>
    <col min="4867" max="4867" width="6.42578125" customWidth="1"/>
    <col min="4868" max="4868" width="6.7109375" customWidth="1"/>
    <col min="4869" max="4870" width="5.5703125" customWidth="1"/>
    <col min="4871" max="4871" width="5.42578125" customWidth="1"/>
    <col min="4872" max="4872" width="7.85546875" customWidth="1"/>
    <col min="4873" max="4874" width="5.85546875" customWidth="1"/>
    <col min="4875" max="4875" width="7.85546875" customWidth="1"/>
    <col min="4876" max="4876" width="5.42578125" customWidth="1"/>
    <col min="4877" max="4877" width="0" hidden="1" customWidth="1"/>
    <col min="4878" max="4878" width="8.140625" customWidth="1"/>
    <col min="5121" max="5121" width="6.42578125" customWidth="1"/>
    <col min="5122" max="5122" width="30.5703125" customWidth="1"/>
    <col min="5123" max="5123" width="6.42578125" customWidth="1"/>
    <col min="5124" max="5124" width="6.7109375" customWidth="1"/>
    <col min="5125" max="5126" width="5.5703125" customWidth="1"/>
    <col min="5127" max="5127" width="5.42578125" customWidth="1"/>
    <col min="5128" max="5128" width="7.85546875" customWidth="1"/>
    <col min="5129" max="5130" width="5.85546875" customWidth="1"/>
    <col min="5131" max="5131" width="7.85546875" customWidth="1"/>
    <col min="5132" max="5132" width="5.42578125" customWidth="1"/>
    <col min="5133" max="5133" width="0" hidden="1" customWidth="1"/>
    <col min="5134" max="5134" width="8.140625" customWidth="1"/>
    <col min="5377" max="5377" width="6.42578125" customWidth="1"/>
    <col min="5378" max="5378" width="30.5703125" customWidth="1"/>
    <col min="5379" max="5379" width="6.42578125" customWidth="1"/>
    <col min="5380" max="5380" width="6.7109375" customWidth="1"/>
    <col min="5381" max="5382" width="5.5703125" customWidth="1"/>
    <col min="5383" max="5383" width="5.42578125" customWidth="1"/>
    <col min="5384" max="5384" width="7.85546875" customWidth="1"/>
    <col min="5385" max="5386" width="5.85546875" customWidth="1"/>
    <col min="5387" max="5387" width="7.85546875" customWidth="1"/>
    <col min="5388" max="5388" width="5.42578125" customWidth="1"/>
    <col min="5389" max="5389" width="0" hidden="1" customWidth="1"/>
    <col min="5390" max="5390" width="8.140625" customWidth="1"/>
    <col min="5633" max="5633" width="6.42578125" customWidth="1"/>
    <col min="5634" max="5634" width="30.5703125" customWidth="1"/>
    <col min="5635" max="5635" width="6.42578125" customWidth="1"/>
    <col min="5636" max="5636" width="6.7109375" customWidth="1"/>
    <col min="5637" max="5638" width="5.5703125" customWidth="1"/>
    <col min="5639" max="5639" width="5.42578125" customWidth="1"/>
    <col min="5640" max="5640" width="7.85546875" customWidth="1"/>
    <col min="5641" max="5642" width="5.85546875" customWidth="1"/>
    <col min="5643" max="5643" width="7.85546875" customWidth="1"/>
    <col min="5644" max="5644" width="5.42578125" customWidth="1"/>
    <col min="5645" max="5645" width="0" hidden="1" customWidth="1"/>
    <col min="5646" max="5646" width="8.140625" customWidth="1"/>
    <col min="5889" max="5889" width="6.42578125" customWidth="1"/>
    <col min="5890" max="5890" width="30.5703125" customWidth="1"/>
    <col min="5891" max="5891" width="6.42578125" customWidth="1"/>
    <col min="5892" max="5892" width="6.7109375" customWidth="1"/>
    <col min="5893" max="5894" width="5.5703125" customWidth="1"/>
    <col min="5895" max="5895" width="5.42578125" customWidth="1"/>
    <col min="5896" max="5896" width="7.85546875" customWidth="1"/>
    <col min="5897" max="5898" width="5.85546875" customWidth="1"/>
    <col min="5899" max="5899" width="7.85546875" customWidth="1"/>
    <col min="5900" max="5900" width="5.42578125" customWidth="1"/>
    <col min="5901" max="5901" width="0" hidden="1" customWidth="1"/>
    <col min="5902" max="5902" width="8.140625" customWidth="1"/>
    <col min="6145" max="6145" width="6.42578125" customWidth="1"/>
    <col min="6146" max="6146" width="30.5703125" customWidth="1"/>
    <col min="6147" max="6147" width="6.42578125" customWidth="1"/>
    <col min="6148" max="6148" width="6.7109375" customWidth="1"/>
    <col min="6149" max="6150" width="5.5703125" customWidth="1"/>
    <col min="6151" max="6151" width="5.42578125" customWidth="1"/>
    <col min="6152" max="6152" width="7.85546875" customWidth="1"/>
    <col min="6153" max="6154" width="5.85546875" customWidth="1"/>
    <col min="6155" max="6155" width="7.85546875" customWidth="1"/>
    <col min="6156" max="6156" width="5.42578125" customWidth="1"/>
    <col min="6157" max="6157" width="0" hidden="1" customWidth="1"/>
    <col min="6158" max="6158" width="8.140625" customWidth="1"/>
    <col min="6401" max="6401" width="6.42578125" customWidth="1"/>
    <col min="6402" max="6402" width="30.5703125" customWidth="1"/>
    <col min="6403" max="6403" width="6.42578125" customWidth="1"/>
    <col min="6404" max="6404" width="6.7109375" customWidth="1"/>
    <col min="6405" max="6406" width="5.5703125" customWidth="1"/>
    <col min="6407" max="6407" width="5.42578125" customWidth="1"/>
    <col min="6408" max="6408" width="7.85546875" customWidth="1"/>
    <col min="6409" max="6410" width="5.85546875" customWidth="1"/>
    <col min="6411" max="6411" width="7.85546875" customWidth="1"/>
    <col min="6412" max="6412" width="5.42578125" customWidth="1"/>
    <col min="6413" max="6413" width="0" hidden="1" customWidth="1"/>
    <col min="6414" max="6414" width="8.140625" customWidth="1"/>
    <col min="6657" max="6657" width="6.42578125" customWidth="1"/>
    <col min="6658" max="6658" width="30.5703125" customWidth="1"/>
    <col min="6659" max="6659" width="6.42578125" customWidth="1"/>
    <col min="6660" max="6660" width="6.7109375" customWidth="1"/>
    <col min="6661" max="6662" width="5.5703125" customWidth="1"/>
    <col min="6663" max="6663" width="5.42578125" customWidth="1"/>
    <col min="6664" max="6664" width="7.85546875" customWidth="1"/>
    <col min="6665" max="6666" width="5.85546875" customWidth="1"/>
    <col min="6667" max="6667" width="7.85546875" customWidth="1"/>
    <col min="6668" max="6668" width="5.42578125" customWidth="1"/>
    <col min="6669" max="6669" width="0" hidden="1" customWidth="1"/>
    <col min="6670" max="6670" width="8.140625" customWidth="1"/>
    <col min="6913" max="6913" width="6.42578125" customWidth="1"/>
    <col min="6914" max="6914" width="30.5703125" customWidth="1"/>
    <col min="6915" max="6915" width="6.42578125" customWidth="1"/>
    <col min="6916" max="6916" width="6.7109375" customWidth="1"/>
    <col min="6917" max="6918" width="5.5703125" customWidth="1"/>
    <col min="6919" max="6919" width="5.42578125" customWidth="1"/>
    <col min="6920" max="6920" width="7.85546875" customWidth="1"/>
    <col min="6921" max="6922" width="5.85546875" customWidth="1"/>
    <col min="6923" max="6923" width="7.85546875" customWidth="1"/>
    <col min="6924" max="6924" width="5.42578125" customWidth="1"/>
    <col min="6925" max="6925" width="0" hidden="1" customWidth="1"/>
    <col min="6926" max="6926" width="8.140625" customWidth="1"/>
    <col min="7169" max="7169" width="6.42578125" customWidth="1"/>
    <col min="7170" max="7170" width="30.5703125" customWidth="1"/>
    <col min="7171" max="7171" width="6.42578125" customWidth="1"/>
    <col min="7172" max="7172" width="6.7109375" customWidth="1"/>
    <col min="7173" max="7174" width="5.5703125" customWidth="1"/>
    <col min="7175" max="7175" width="5.42578125" customWidth="1"/>
    <col min="7176" max="7176" width="7.85546875" customWidth="1"/>
    <col min="7177" max="7178" width="5.85546875" customWidth="1"/>
    <col min="7179" max="7179" width="7.85546875" customWidth="1"/>
    <col min="7180" max="7180" width="5.42578125" customWidth="1"/>
    <col min="7181" max="7181" width="0" hidden="1" customWidth="1"/>
    <col min="7182" max="7182" width="8.140625" customWidth="1"/>
    <col min="7425" max="7425" width="6.42578125" customWidth="1"/>
    <col min="7426" max="7426" width="30.5703125" customWidth="1"/>
    <col min="7427" max="7427" width="6.42578125" customWidth="1"/>
    <col min="7428" max="7428" width="6.7109375" customWidth="1"/>
    <col min="7429" max="7430" width="5.5703125" customWidth="1"/>
    <col min="7431" max="7431" width="5.42578125" customWidth="1"/>
    <col min="7432" max="7432" width="7.85546875" customWidth="1"/>
    <col min="7433" max="7434" width="5.85546875" customWidth="1"/>
    <col min="7435" max="7435" width="7.85546875" customWidth="1"/>
    <col min="7436" max="7436" width="5.42578125" customWidth="1"/>
    <col min="7437" max="7437" width="0" hidden="1" customWidth="1"/>
    <col min="7438" max="7438" width="8.140625" customWidth="1"/>
    <col min="7681" max="7681" width="6.42578125" customWidth="1"/>
    <col min="7682" max="7682" width="30.5703125" customWidth="1"/>
    <col min="7683" max="7683" width="6.42578125" customWidth="1"/>
    <col min="7684" max="7684" width="6.7109375" customWidth="1"/>
    <col min="7685" max="7686" width="5.5703125" customWidth="1"/>
    <col min="7687" max="7687" width="5.42578125" customWidth="1"/>
    <col min="7688" max="7688" width="7.85546875" customWidth="1"/>
    <col min="7689" max="7690" width="5.85546875" customWidth="1"/>
    <col min="7691" max="7691" width="7.85546875" customWidth="1"/>
    <col min="7692" max="7692" width="5.42578125" customWidth="1"/>
    <col min="7693" max="7693" width="0" hidden="1" customWidth="1"/>
    <col min="7694" max="7694" width="8.140625" customWidth="1"/>
    <col min="7937" max="7937" width="6.42578125" customWidth="1"/>
    <col min="7938" max="7938" width="30.5703125" customWidth="1"/>
    <col min="7939" max="7939" width="6.42578125" customWidth="1"/>
    <col min="7940" max="7940" width="6.7109375" customWidth="1"/>
    <col min="7941" max="7942" width="5.5703125" customWidth="1"/>
    <col min="7943" max="7943" width="5.42578125" customWidth="1"/>
    <col min="7944" max="7944" width="7.85546875" customWidth="1"/>
    <col min="7945" max="7946" width="5.85546875" customWidth="1"/>
    <col min="7947" max="7947" width="7.85546875" customWidth="1"/>
    <col min="7948" max="7948" width="5.42578125" customWidth="1"/>
    <col min="7949" max="7949" width="0" hidden="1" customWidth="1"/>
    <col min="7950" max="7950" width="8.140625" customWidth="1"/>
    <col min="8193" max="8193" width="6.42578125" customWidth="1"/>
    <col min="8194" max="8194" width="30.5703125" customWidth="1"/>
    <col min="8195" max="8195" width="6.42578125" customWidth="1"/>
    <col min="8196" max="8196" width="6.7109375" customWidth="1"/>
    <col min="8197" max="8198" width="5.5703125" customWidth="1"/>
    <col min="8199" max="8199" width="5.42578125" customWidth="1"/>
    <col min="8200" max="8200" width="7.85546875" customWidth="1"/>
    <col min="8201" max="8202" width="5.85546875" customWidth="1"/>
    <col min="8203" max="8203" width="7.85546875" customWidth="1"/>
    <col min="8204" max="8204" width="5.42578125" customWidth="1"/>
    <col min="8205" max="8205" width="0" hidden="1" customWidth="1"/>
    <col min="8206" max="8206" width="8.140625" customWidth="1"/>
    <col min="8449" max="8449" width="6.42578125" customWidth="1"/>
    <col min="8450" max="8450" width="30.5703125" customWidth="1"/>
    <col min="8451" max="8451" width="6.42578125" customWidth="1"/>
    <col min="8452" max="8452" width="6.7109375" customWidth="1"/>
    <col min="8453" max="8454" width="5.5703125" customWidth="1"/>
    <col min="8455" max="8455" width="5.42578125" customWidth="1"/>
    <col min="8456" max="8456" width="7.85546875" customWidth="1"/>
    <col min="8457" max="8458" width="5.85546875" customWidth="1"/>
    <col min="8459" max="8459" width="7.85546875" customWidth="1"/>
    <col min="8460" max="8460" width="5.42578125" customWidth="1"/>
    <col min="8461" max="8461" width="0" hidden="1" customWidth="1"/>
    <col min="8462" max="8462" width="8.140625" customWidth="1"/>
    <col min="8705" max="8705" width="6.42578125" customWidth="1"/>
    <col min="8706" max="8706" width="30.5703125" customWidth="1"/>
    <col min="8707" max="8707" width="6.42578125" customWidth="1"/>
    <col min="8708" max="8708" width="6.7109375" customWidth="1"/>
    <col min="8709" max="8710" width="5.5703125" customWidth="1"/>
    <col min="8711" max="8711" width="5.42578125" customWidth="1"/>
    <col min="8712" max="8712" width="7.85546875" customWidth="1"/>
    <col min="8713" max="8714" width="5.85546875" customWidth="1"/>
    <col min="8715" max="8715" width="7.85546875" customWidth="1"/>
    <col min="8716" max="8716" width="5.42578125" customWidth="1"/>
    <col min="8717" max="8717" width="0" hidden="1" customWidth="1"/>
    <col min="8718" max="8718" width="8.140625" customWidth="1"/>
    <col min="8961" max="8961" width="6.42578125" customWidth="1"/>
    <col min="8962" max="8962" width="30.5703125" customWidth="1"/>
    <col min="8963" max="8963" width="6.42578125" customWidth="1"/>
    <col min="8964" max="8964" width="6.7109375" customWidth="1"/>
    <col min="8965" max="8966" width="5.5703125" customWidth="1"/>
    <col min="8967" max="8967" width="5.42578125" customWidth="1"/>
    <col min="8968" max="8968" width="7.85546875" customWidth="1"/>
    <col min="8969" max="8970" width="5.85546875" customWidth="1"/>
    <col min="8971" max="8971" width="7.85546875" customWidth="1"/>
    <col min="8972" max="8972" width="5.42578125" customWidth="1"/>
    <col min="8973" max="8973" width="0" hidden="1" customWidth="1"/>
    <col min="8974" max="8974" width="8.140625" customWidth="1"/>
    <col min="9217" max="9217" width="6.42578125" customWidth="1"/>
    <col min="9218" max="9218" width="30.5703125" customWidth="1"/>
    <col min="9219" max="9219" width="6.42578125" customWidth="1"/>
    <col min="9220" max="9220" width="6.7109375" customWidth="1"/>
    <col min="9221" max="9222" width="5.5703125" customWidth="1"/>
    <col min="9223" max="9223" width="5.42578125" customWidth="1"/>
    <col min="9224" max="9224" width="7.85546875" customWidth="1"/>
    <col min="9225" max="9226" width="5.85546875" customWidth="1"/>
    <col min="9227" max="9227" width="7.85546875" customWidth="1"/>
    <col min="9228" max="9228" width="5.42578125" customWidth="1"/>
    <col min="9229" max="9229" width="0" hidden="1" customWidth="1"/>
    <col min="9230" max="9230" width="8.140625" customWidth="1"/>
    <col min="9473" max="9473" width="6.42578125" customWidth="1"/>
    <col min="9474" max="9474" width="30.5703125" customWidth="1"/>
    <col min="9475" max="9475" width="6.42578125" customWidth="1"/>
    <col min="9476" max="9476" width="6.7109375" customWidth="1"/>
    <col min="9477" max="9478" width="5.5703125" customWidth="1"/>
    <col min="9479" max="9479" width="5.42578125" customWidth="1"/>
    <col min="9480" max="9480" width="7.85546875" customWidth="1"/>
    <col min="9481" max="9482" width="5.85546875" customWidth="1"/>
    <col min="9483" max="9483" width="7.85546875" customWidth="1"/>
    <col min="9484" max="9484" width="5.42578125" customWidth="1"/>
    <col min="9485" max="9485" width="0" hidden="1" customWidth="1"/>
    <col min="9486" max="9486" width="8.140625" customWidth="1"/>
    <col min="9729" max="9729" width="6.42578125" customWidth="1"/>
    <col min="9730" max="9730" width="30.5703125" customWidth="1"/>
    <col min="9731" max="9731" width="6.42578125" customWidth="1"/>
    <col min="9732" max="9732" width="6.7109375" customWidth="1"/>
    <col min="9733" max="9734" width="5.5703125" customWidth="1"/>
    <col min="9735" max="9735" width="5.42578125" customWidth="1"/>
    <col min="9736" max="9736" width="7.85546875" customWidth="1"/>
    <col min="9737" max="9738" width="5.85546875" customWidth="1"/>
    <col min="9739" max="9739" width="7.85546875" customWidth="1"/>
    <col min="9740" max="9740" width="5.42578125" customWidth="1"/>
    <col min="9741" max="9741" width="0" hidden="1" customWidth="1"/>
    <col min="9742" max="9742" width="8.140625" customWidth="1"/>
    <col min="9985" max="9985" width="6.42578125" customWidth="1"/>
    <col min="9986" max="9986" width="30.5703125" customWidth="1"/>
    <col min="9987" max="9987" width="6.42578125" customWidth="1"/>
    <col min="9988" max="9988" width="6.7109375" customWidth="1"/>
    <col min="9989" max="9990" width="5.5703125" customWidth="1"/>
    <col min="9991" max="9991" width="5.42578125" customWidth="1"/>
    <col min="9992" max="9992" width="7.85546875" customWidth="1"/>
    <col min="9993" max="9994" width="5.85546875" customWidth="1"/>
    <col min="9995" max="9995" width="7.85546875" customWidth="1"/>
    <col min="9996" max="9996" width="5.42578125" customWidth="1"/>
    <col min="9997" max="9997" width="0" hidden="1" customWidth="1"/>
    <col min="9998" max="9998" width="8.140625" customWidth="1"/>
    <col min="10241" max="10241" width="6.42578125" customWidth="1"/>
    <col min="10242" max="10242" width="30.5703125" customWidth="1"/>
    <col min="10243" max="10243" width="6.42578125" customWidth="1"/>
    <col min="10244" max="10244" width="6.7109375" customWidth="1"/>
    <col min="10245" max="10246" width="5.5703125" customWidth="1"/>
    <col min="10247" max="10247" width="5.42578125" customWidth="1"/>
    <col min="10248" max="10248" width="7.85546875" customWidth="1"/>
    <col min="10249" max="10250" width="5.85546875" customWidth="1"/>
    <col min="10251" max="10251" width="7.85546875" customWidth="1"/>
    <col min="10252" max="10252" width="5.42578125" customWidth="1"/>
    <col min="10253" max="10253" width="0" hidden="1" customWidth="1"/>
    <col min="10254" max="10254" width="8.140625" customWidth="1"/>
    <col min="10497" max="10497" width="6.42578125" customWidth="1"/>
    <col min="10498" max="10498" width="30.5703125" customWidth="1"/>
    <col min="10499" max="10499" width="6.42578125" customWidth="1"/>
    <col min="10500" max="10500" width="6.7109375" customWidth="1"/>
    <col min="10501" max="10502" width="5.5703125" customWidth="1"/>
    <col min="10503" max="10503" width="5.42578125" customWidth="1"/>
    <col min="10504" max="10504" width="7.85546875" customWidth="1"/>
    <col min="10505" max="10506" width="5.85546875" customWidth="1"/>
    <col min="10507" max="10507" width="7.85546875" customWidth="1"/>
    <col min="10508" max="10508" width="5.42578125" customWidth="1"/>
    <col min="10509" max="10509" width="0" hidden="1" customWidth="1"/>
    <col min="10510" max="10510" width="8.140625" customWidth="1"/>
    <col min="10753" max="10753" width="6.42578125" customWidth="1"/>
    <col min="10754" max="10754" width="30.5703125" customWidth="1"/>
    <col min="10755" max="10755" width="6.42578125" customWidth="1"/>
    <col min="10756" max="10756" width="6.7109375" customWidth="1"/>
    <col min="10757" max="10758" width="5.5703125" customWidth="1"/>
    <col min="10759" max="10759" width="5.42578125" customWidth="1"/>
    <col min="10760" max="10760" width="7.85546875" customWidth="1"/>
    <col min="10761" max="10762" width="5.85546875" customWidth="1"/>
    <col min="10763" max="10763" width="7.85546875" customWidth="1"/>
    <col min="10764" max="10764" width="5.42578125" customWidth="1"/>
    <col min="10765" max="10765" width="0" hidden="1" customWidth="1"/>
    <col min="10766" max="10766" width="8.140625" customWidth="1"/>
    <col min="11009" max="11009" width="6.42578125" customWidth="1"/>
    <col min="11010" max="11010" width="30.5703125" customWidth="1"/>
    <col min="11011" max="11011" width="6.42578125" customWidth="1"/>
    <col min="11012" max="11012" width="6.7109375" customWidth="1"/>
    <col min="11013" max="11014" width="5.5703125" customWidth="1"/>
    <col min="11015" max="11015" width="5.42578125" customWidth="1"/>
    <col min="11016" max="11016" width="7.85546875" customWidth="1"/>
    <col min="11017" max="11018" width="5.85546875" customWidth="1"/>
    <col min="11019" max="11019" width="7.85546875" customWidth="1"/>
    <col min="11020" max="11020" width="5.42578125" customWidth="1"/>
    <col min="11021" max="11021" width="0" hidden="1" customWidth="1"/>
    <col min="11022" max="11022" width="8.140625" customWidth="1"/>
    <col min="11265" max="11265" width="6.42578125" customWidth="1"/>
    <col min="11266" max="11266" width="30.5703125" customWidth="1"/>
    <col min="11267" max="11267" width="6.42578125" customWidth="1"/>
    <col min="11268" max="11268" width="6.7109375" customWidth="1"/>
    <col min="11269" max="11270" width="5.5703125" customWidth="1"/>
    <col min="11271" max="11271" width="5.42578125" customWidth="1"/>
    <col min="11272" max="11272" width="7.85546875" customWidth="1"/>
    <col min="11273" max="11274" width="5.85546875" customWidth="1"/>
    <col min="11275" max="11275" width="7.85546875" customWidth="1"/>
    <col min="11276" max="11276" width="5.42578125" customWidth="1"/>
    <col min="11277" max="11277" width="0" hidden="1" customWidth="1"/>
    <col min="11278" max="11278" width="8.140625" customWidth="1"/>
    <col min="11521" max="11521" width="6.42578125" customWidth="1"/>
    <col min="11522" max="11522" width="30.5703125" customWidth="1"/>
    <col min="11523" max="11523" width="6.42578125" customWidth="1"/>
    <col min="11524" max="11524" width="6.7109375" customWidth="1"/>
    <col min="11525" max="11526" width="5.5703125" customWidth="1"/>
    <col min="11527" max="11527" width="5.42578125" customWidth="1"/>
    <col min="11528" max="11528" width="7.85546875" customWidth="1"/>
    <col min="11529" max="11530" width="5.85546875" customWidth="1"/>
    <col min="11531" max="11531" width="7.85546875" customWidth="1"/>
    <col min="11532" max="11532" width="5.42578125" customWidth="1"/>
    <col min="11533" max="11533" width="0" hidden="1" customWidth="1"/>
    <col min="11534" max="11534" width="8.140625" customWidth="1"/>
    <col min="11777" max="11777" width="6.42578125" customWidth="1"/>
    <col min="11778" max="11778" width="30.5703125" customWidth="1"/>
    <col min="11779" max="11779" width="6.42578125" customWidth="1"/>
    <col min="11780" max="11780" width="6.7109375" customWidth="1"/>
    <col min="11781" max="11782" width="5.5703125" customWidth="1"/>
    <col min="11783" max="11783" width="5.42578125" customWidth="1"/>
    <col min="11784" max="11784" width="7.85546875" customWidth="1"/>
    <col min="11785" max="11786" width="5.85546875" customWidth="1"/>
    <col min="11787" max="11787" width="7.85546875" customWidth="1"/>
    <col min="11788" max="11788" width="5.42578125" customWidth="1"/>
    <col min="11789" max="11789" width="0" hidden="1" customWidth="1"/>
    <col min="11790" max="11790" width="8.140625" customWidth="1"/>
    <col min="12033" max="12033" width="6.42578125" customWidth="1"/>
    <col min="12034" max="12034" width="30.5703125" customWidth="1"/>
    <col min="12035" max="12035" width="6.42578125" customWidth="1"/>
    <col min="12036" max="12036" width="6.7109375" customWidth="1"/>
    <col min="12037" max="12038" width="5.5703125" customWidth="1"/>
    <col min="12039" max="12039" width="5.42578125" customWidth="1"/>
    <col min="12040" max="12040" width="7.85546875" customWidth="1"/>
    <col min="12041" max="12042" width="5.85546875" customWidth="1"/>
    <col min="12043" max="12043" width="7.85546875" customWidth="1"/>
    <col min="12044" max="12044" width="5.42578125" customWidth="1"/>
    <col min="12045" max="12045" width="0" hidden="1" customWidth="1"/>
    <col min="12046" max="12046" width="8.140625" customWidth="1"/>
    <col min="12289" max="12289" width="6.42578125" customWidth="1"/>
    <col min="12290" max="12290" width="30.5703125" customWidth="1"/>
    <col min="12291" max="12291" width="6.42578125" customWidth="1"/>
    <col min="12292" max="12292" width="6.7109375" customWidth="1"/>
    <col min="12293" max="12294" width="5.5703125" customWidth="1"/>
    <col min="12295" max="12295" width="5.42578125" customWidth="1"/>
    <col min="12296" max="12296" width="7.85546875" customWidth="1"/>
    <col min="12297" max="12298" width="5.85546875" customWidth="1"/>
    <col min="12299" max="12299" width="7.85546875" customWidth="1"/>
    <col min="12300" max="12300" width="5.42578125" customWidth="1"/>
    <col min="12301" max="12301" width="0" hidden="1" customWidth="1"/>
    <col min="12302" max="12302" width="8.140625" customWidth="1"/>
    <col min="12545" max="12545" width="6.42578125" customWidth="1"/>
    <col min="12546" max="12546" width="30.5703125" customWidth="1"/>
    <col min="12547" max="12547" width="6.42578125" customWidth="1"/>
    <col min="12548" max="12548" width="6.7109375" customWidth="1"/>
    <col min="12549" max="12550" width="5.5703125" customWidth="1"/>
    <col min="12551" max="12551" width="5.42578125" customWidth="1"/>
    <col min="12552" max="12552" width="7.85546875" customWidth="1"/>
    <col min="12553" max="12554" width="5.85546875" customWidth="1"/>
    <col min="12555" max="12555" width="7.85546875" customWidth="1"/>
    <col min="12556" max="12556" width="5.42578125" customWidth="1"/>
    <col min="12557" max="12557" width="0" hidden="1" customWidth="1"/>
    <col min="12558" max="12558" width="8.140625" customWidth="1"/>
    <col min="12801" max="12801" width="6.42578125" customWidth="1"/>
    <col min="12802" max="12802" width="30.5703125" customWidth="1"/>
    <col min="12803" max="12803" width="6.42578125" customWidth="1"/>
    <col min="12804" max="12804" width="6.7109375" customWidth="1"/>
    <col min="12805" max="12806" width="5.5703125" customWidth="1"/>
    <col min="12807" max="12807" width="5.42578125" customWidth="1"/>
    <col min="12808" max="12808" width="7.85546875" customWidth="1"/>
    <col min="12809" max="12810" width="5.85546875" customWidth="1"/>
    <col min="12811" max="12811" width="7.85546875" customWidth="1"/>
    <col min="12812" max="12812" width="5.42578125" customWidth="1"/>
    <col min="12813" max="12813" width="0" hidden="1" customWidth="1"/>
    <col min="12814" max="12814" width="8.140625" customWidth="1"/>
    <col min="13057" max="13057" width="6.42578125" customWidth="1"/>
    <col min="13058" max="13058" width="30.5703125" customWidth="1"/>
    <col min="13059" max="13059" width="6.42578125" customWidth="1"/>
    <col min="13060" max="13060" width="6.7109375" customWidth="1"/>
    <col min="13061" max="13062" width="5.5703125" customWidth="1"/>
    <col min="13063" max="13063" width="5.42578125" customWidth="1"/>
    <col min="13064" max="13064" width="7.85546875" customWidth="1"/>
    <col min="13065" max="13066" width="5.85546875" customWidth="1"/>
    <col min="13067" max="13067" width="7.85546875" customWidth="1"/>
    <col min="13068" max="13068" width="5.42578125" customWidth="1"/>
    <col min="13069" max="13069" width="0" hidden="1" customWidth="1"/>
    <col min="13070" max="13070" width="8.140625" customWidth="1"/>
    <col min="13313" max="13313" width="6.42578125" customWidth="1"/>
    <col min="13314" max="13314" width="30.5703125" customWidth="1"/>
    <col min="13315" max="13315" width="6.42578125" customWidth="1"/>
    <col min="13316" max="13316" width="6.7109375" customWidth="1"/>
    <col min="13317" max="13318" width="5.5703125" customWidth="1"/>
    <col min="13319" max="13319" width="5.42578125" customWidth="1"/>
    <col min="13320" max="13320" width="7.85546875" customWidth="1"/>
    <col min="13321" max="13322" width="5.85546875" customWidth="1"/>
    <col min="13323" max="13323" width="7.85546875" customWidth="1"/>
    <col min="13324" max="13324" width="5.42578125" customWidth="1"/>
    <col min="13325" max="13325" width="0" hidden="1" customWidth="1"/>
    <col min="13326" max="13326" width="8.140625" customWidth="1"/>
    <col min="13569" max="13569" width="6.42578125" customWidth="1"/>
    <col min="13570" max="13570" width="30.5703125" customWidth="1"/>
    <col min="13571" max="13571" width="6.42578125" customWidth="1"/>
    <col min="13572" max="13572" width="6.7109375" customWidth="1"/>
    <col min="13573" max="13574" width="5.5703125" customWidth="1"/>
    <col min="13575" max="13575" width="5.42578125" customWidth="1"/>
    <col min="13576" max="13576" width="7.85546875" customWidth="1"/>
    <col min="13577" max="13578" width="5.85546875" customWidth="1"/>
    <col min="13579" max="13579" width="7.85546875" customWidth="1"/>
    <col min="13580" max="13580" width="5.42578125" customWidth="1"/>
    <col min="13581" max="13581" width="0" hidden="1" customWidth="1"/>
    <col min="13582" max="13582" width="8.140625" customWidth="1"/>
    <col min="13825" max="13825" width="6.42578125" customWidth="1"/>
    <col min="13826" max="13826" width="30.5703125" customWidth="1"/>
    <col min="13827" max="13827" width="6.42578125" customWidth="1"/>
    <col min="13828" max="13828" width="6.7109375" customWidth="1"/>
    <col min="13829" max="13830" width="5.5703125" customWidth="1"/>
    <col min="13831" max="13831" width="5.42578125" customWidth="1"/>
    <col min="13832" max="13832" width="7.85546875" customWidth="1"/>
    <col min="13833" max="13834" width="5.85546875" customWidth="1"/>
    <col min="13835" max="13835" width="7.85546875" customWidth="1"/>
    <col min="13836" max="13836" width="5.42578125" customWidth="1"/>
    <col min="13837" max="13837" width="0" hidden="1" customWidth="1"/>
    <col min="13838" max="13838" width="8.140625" customWidth="1"/>
    <col min="14081" max="14081" width="6.42578125" customWidth="1"/>
    <col min="14082" max="14082" width="30.5703125" customWidth="1"/>
    <col min="14083" max="14083" width="6.42578125" customWidth="1"/>
    <col min="14084" max="14084" width="6.7109375" customWidth="1"/>
    <col min="14085" max="14086" width="5.5703125" customWidth="1"/>
    <col min="14087" max="14087" width="5.42578125" customWidth="1"/>
    <col min="14088" max="14088" width="7.85546875" customWidth="1"/>
    <col min="14089" max="14090" width="5.85546875" customWidth="1"/>
    <col min="14091" max="14091" width="7.85546875" customWidth="1"/>
    <col min="14092" max="14092" width="5.42578125" customWidth="1"/>
    <col min="14093" max="14093" width="0" hidden="1" customWidth="1"/>
    <col min="14094" max="14094" width="8.140625" customWidth="1"/>
    <col min="14337" max="14337" width="6.42578125" customWidth="1"/>
    <col min="14338" max="14338" width="30.5703125" customWidth="1"/>
    <col min="14339" max="14339" width="6.42578125" customWidth="1"/>
    <col min="14340" max="14340" width="6.7109375" customWidth="1"/>
    <col min="14341" max="14342" width="5.5703125" customWidth="1"/>
    <col min="14343" max="14343" width="5.42578125" customWidth="1"/>
    <col min="14344" max="14344" width="7.85546875" customWidth="1"/>
    <col min="14345" max="14346" width="5.85546875" customWidth="1"/>
    <col min="14347" max="14347" width="7.85546875" customWidth="1"/>
    <col min="14348" max="14348" width="5.42578125" customWidth="1"/>
    <col min="14349" max="14349" width="0" hidden="1" customWidth="1"/>
    <col min="14350" max="14350" width="8.140625" customWidth="1"/>
    <col min="14593" max="14593" width="6.42578125" customWidth="1"/>
    <col min="14594" max="14594" width="30.5703125" customWidth="1"/>
    <col min="14595" max="14595" width="6.42578125" customWidth="1"/>
    <col min="14596" max="14596" width="6.7109375" customWidth="1"/>
    <col min="14597" max="14598" width="5.5703125" customWidth="1"/>
    <col min="14599" max="14599" width="5.42578125" customWidth="1"/>
    <col min="14600" max="14600" width="7.85546875" customWidth="1"/>
    <col min="14601" max="14602" width="5.85546875" customWidth="1"/>
    <col min="14603" max="14603" width="7.85546875" customWidth="1"/>
    <col min="14604" max="14604" width="5.42578125" customWidth="1"/>
    <col min="14605" max="14605" width="0" hidden="1" customWidth="1"/>
    <col min="14606" max="14606" width="8.140625" customWidth="1"/>
    <col min="14849" max="14849" width="6.42578125" customWidth="1"/>
    <col min="14850" max="14850" width="30.5703125" customWidth="1"/>
    <col min="14851" max="14851" width="6.42578125" customWidth="1"/>
    <col min="14852" max="14852" width="6.7109375" customWidth="1"/>
    <col min="14853" max="14854" width="5.5703125" customWidth="1"/>
    <col min="14855" max="14855" width="5.42578125" customWidth="1"/>
    <col min="14856" max="14856" width="7.85546875" customWidth="1"/>
    <col min="14857" max="14858" width="5.85546875" customWidth="1"/>
    <col min="14859" max="14859" width="7.85546875" customWidth="1"/>
    <col min="14860" max="14860" width="5.42578125" customWidth="1"/>
    <col min="14861" max="14861" width="0" hidden="1" customWidth="1"/>
    <col min="14862" max="14862" width="8.140625" customWidth="1"/>
    <col min="15105" max="15105" width="6.42578125" customWidth="1"/>
    <col min="15106" max="15106" width="30.5703125" customWidth="1"/>
    <col min="15107" max="15107" width="6.42578125" customWidth="1"/>
    <col min="15108" max="15108" width="6.7109375" customWidth="1"/>
    <col min="15109" max="15110" width="5.5703125" customWidth="1"/>
    <col min="15111" max="15111" width="5.42578125" customWidth="1"/>
    <col min="15112" max="15112" width="7.85546875" customWidth="1"/>
    <col min="15113" max="15114" width="5.85546875" customWidth="1"/>
    <col min="15115" max="15115" width="7.85546875" customWidth="1"/>
    <col min="15116" max="15116" width="5.42578125" customWidth="1"/>
    <col min="15117" max="15117" width="0" hidden="1" customWidth="1"/>
    <col min="15118" max="15118" width="8.140625" customWidth="1"/>
    <col min="15361" max="15361" width="6.42578125" customWidth="1"/>
    <col min="15362" max="15362" width="30.5703125" customWidth="1"/>
    <col min="15363" max="15363" width="6.42578125" customWidth="1"/>
    <col min="15364" max="15364" width="6.7109375" customWidth="1"/>
    <col min="15365" max="15366" width="5.5703125" customWidth="1"/>
    <col min="15367" max="15367" width="5.42578125" customWidth="1"/>
    <col min="15368" max="15368" width="7.85546875" customWidth="1"/>
    <col min="15369" max="15370" width="5.85546875" customWidth="1"/>
    <col min="15371" max="15371" width="7.85546875" customWidth="1"/>
    <col min="15372" max="15372" width="5.42578125" customWidth="1"/>
    <col min="15373" max="15373" width="0" hidden="1" customWidth="1"/>
    <col min="15374" max="15374" width="8.140625" customWidth="1"/>
    <col min="15617" max="15617" width="6.42578125" customWidth="1"/>
    <col min="15618" max="15618" width="30.5703125" customWidth="1"/>
    <col min="15619" max="15619" width="6.42578125" customWidth="1"/>
    <col min="15620" max="15620" width="6.7109375" customWidth="1"/>
    <col min="15621" max="15622" width="5.5703125" customWidth="1"/>
    <col min="15623" max="15623" width="5.42578125" customWidth="1"/>
    <col min="15624" max="15624" width="7.85546875" customWidth="1"/>
    <col min="15625" max="15626" width="5.85546875" customWidth="1"/>
    <col min="15627" max="15627" width="7.85546875" customWidth="1"/>
    <col min="15628" max="15628" width="5.42578125" customWidth="1"/>
    <col min="15629" max="15629" width="0" hidden="1" customWidth="1"/>
    <col min="15630" max="15630" width="8.140625" customWidth="1"/>
    <col min="15873" max="15873" width="6.42578125" customWidth="1"/>
    <col min="15874" max="15874" width="30.5703125" customWidth="1"/>
    <col min="15875" max="15875" width="6.42578125" customWidth="1"/>
    <col min="15876" max="15876" width="6.7109375" customWidth="1"/>
    <col min="15877" max="15878" width="5.5703125" customWidth="1"/>
    <col min="15879" max="15879" width="5.42578125" customWidth="1"/>
    <col min="15880" max="15880" width="7.85546875" customWidth="1"/>
    <col min="15881" max="15882" width="5.85546875" customWidth="1"/>
    <col min="15883" max="15883" width="7.85546875" customWidth="1"/>
    <col min="15884" max="15884" width="5.42578125" customWidth="1"/>
    <col min="15885" max="15885" width="0" hidden="1" customWidth="1"/>
    <col min="15886" max="15886" width="8.140625" customWidth="1"/>
    <col min="16129" max="16129" width="6.42578125" customWidth="1"/>
    <col min="16130" max="16130" width="30.5703125" customWidth="1"/>
    <col min="16131" max="16131" width="6.42578125" customWidth="1"/>
    <col min="16132" max="16132" width="6.7109375" customWidth="1"/>
    <col min="16133" max="16134" width="5.5703125" customWidth="1"/>
    <col min="16135" max="16135" width="5.42578125" customWidth="1"/>
    <col min="16136" max="16136" width="7.85546875" customWidth="1"/>
    <col min="16137" max="16138" width="5.85546875" customWidth="1"/>
    <col min="16139" max="16139" width="7.85546875" customWidth="1"/>
    <col min="16140" max="16140" width="5.42578125" customWidth="1"/>
    <col min="16141" max="16141" width="0" hidden="1" customWidth="1"/>
    <col min="16142" max="16142" width="8.140625" customWidth="1"/>
  </cols>
  <sheetData>
    <row r="1" spans="1:14" ht="21" thickBot="1">
      <c r="A1" s="8"/>
      <c r="B1" s="538" t="s">
        <v>17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4" ht="15" customHeight="1">
      <c r="A2" s="539" t="s">
        <v>0</v>
      </c>
      <c r="B2" s="542" t="s">
        <v>15</v>
      </c>
      <c r="C2" s="545" t="s">
        <v>14</v>
      </c>
      <c r="D2" s="548" t="s">
        <v>1</v>
      </c>
      <c r="E2" s="551" t="s">
        <v>2</v>
      </c>
      <c r="F2" s="554" t="s">
        <v>3</v>
      </c>
      <c r="G2" s="554"/>
      <c r="H2" s="555"/>
      <c r="I2" s="558" t="s">
        <v>3</v>
      </c>
      <c r="J2" s="554"/>
      <c r="K2" s="555"/>
      <c r="L2" s="558" t="s">
        <v>3</v>
      </c>
      <c r="M2" s="554"/>
      <c r="N2" s="555"/>
    </row>
    <row r="3" spans="1:14" ht="15.75" customHeight="1" thickBot="1">
      <c r="A3" s="540"/>
      <c r="B3" s="543"/>
      <c r="C3" s="546"/>
      <c r="D3" s="549"/>
      <c r="E3" s="552"/>
      <c r="F3" s="556"/>
      <c r="G3" s="556"/>
      <c r="H3" s="557"/>
      <c r="I3" s="559"/>
      <c r="J3" s="556"/>
      <c r="K3" s="557"/>
      <c r="L3" s="559"/>
      <c r="M3" s="556"/>
      <c r="N3" s="557"/>
    </row>
    <row r="4" spans="1:14" ht="32.25" thickBot="1">
      <c r="A4" s="541"/>
      <c r="B4" s="544"/>
      <c r="C4" s="547"/>
      <c r="D4" s="550"/>
      <c r="E4" s="553"/>
      <c r="F4" s="67" t="s">
        <v>4</v>
      </c>
      <c r="G4" s="67" t="s">
        <v>5</v>
      </c>
      <c r="H4" s="67" t="s">
        <v>21</v>
      </c>
      <c r="I4" s="67" t="s">
        <v>4</v>
      </c>
      <c r="J4" s="67" t="s">
        <v>5</v>
      </c>
      <c r="K4" s="67" t="s">
        <v>21</v>
      </c>
      <c r="L4" s="67" t="s">
        <v>4</v>
      </c>
      <c r="M4" s="67" t="s">
        <v>5</v>
      </c>
      <c r="N4" s="67" t="s">
        <v>21</v>
      </c>
    </row>
    <row r="5" spans="1:14" ht="20.100000000000001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</row>
    <row r="6" spans="1:14" ht="20.100000000000001" customHeight="1">
      <c r="A6" s="526" t="s">
        <v>22</v>
      </c>
      <c r="B6" s="527"/>
      <c r="C6" s="10"/>
      <c r="D6" s="10">
        <f t="shared" ref="D6:L6" si="0">SUM(D8+D19+D26+D34+D42)</f>
        <v>3450</v>
      </c>
      <c r="E6" s="10">
        <f t="shared" si="0"/>
        <v>396</v>
      </c>
      <c r="F6" s="10">
        <f t="shared" si="0"/>
        <v>642</v>
      </c>
      <c r="G6" s="10">
        <f t="shared" si="0"/>
        <v>736</v>
      </c>
      <c r="H6" s="10">
        <f t="shared" si="0"/>
        <v>1380</v>
      </c>
      <c r="I6" s="10">
        <f t="shared" si="0"/>
        <v>542</v>
      </c>
      <c r="J6" s="10">
        <f t="shared" si="0"/>
        <v>824</v>
      </c>
      <c r="K6" s="10">
        <f t="shared" si="0"/>
        <v>1368</v>
      </c>
      <c r="L6" s="10">
        <f t="shared" si="0"/>
        <v>524</v>
      </c>
      <c r="M6" s="10">
        <f t="shared" ref="M6" si="1">SUM(M8+M19+M26+M33+M42)</f>
        <v>18</v>
      </c>
      <c r="N6" s="10">
        <f>SUM(N8+N19+N26+N34+N42)</f>
        <v>524</v>
      </c>
    </row>
    <row r="7" spans="1:14" ht="32.25" customHeight="1">
      <c r="A7" s="528" t="s">
        <v>23</v>
      </c>
      <c r="B7" s="529"/>
      <c r="C7" s="10"/>
      <c r="D7" s="10">
        <f>SUM(D8+D19)</f>
        <v>1866</v>
      </c>
      <c r="E7" s="10">
        <f t="shared" ref="E7:N7" si="2">SUM(E8+E19)</f>
        <v>0</v>
      </c>
      <c r="F7" s="10">
        <f t="shared" si="2"/>
        <v>474</v>
      </c>
      <c r="G7" s="10">
        <f t="shared" si="2"/>
        <v>562</v>
      </c>
      <c r="H7" s="10">
        <f t="shared" si="2"/>
        <v>1038</v>
      </c>
      <c r="I7" s="10">
        <f t="shared" si="2"/>
        <v>406</v>
      </c>
      <c r="J7" s="10">
        <f t="shared" si="2"/>
        <v>420</v>
      </c>
      <c r="K7" s="10">
        <f t="shared" si="2"/>
        <v>828</v>
      </c>
      <c r="L7" s="10">
        <f t="shared" si="2"/>
        <v>0</v>
      </c>
      <c r="M7" s="10">
        <f t="shared" si="2"/>
        <v>0</v>
      </c>
      <c r="N7" s="10">
        <f t="shared" si="2"/>
        <v>0</v>
      </c>
    </row>
    <row r="8" spans="1:14" ht="20.100000000000001" customHeight="1">
      <c r="A8" s="11" t="s">
        <v>24</v>
      </c>
      <c r="B8" s="12" t="s">
        <v>25</v>
      </c>
      <c r="C8" s="13"/>
      <c r="D8" s="10">
        <f>SUM(D10+D11+D12+D13+D14+D15+D16+D17+D18)</f>
        <v>1203</v>
      </c>
      <c r="E8" s="10">
        <f t="shared" ref="E8:N8" si="3">SUM(E10+E11+E12+E13+E14+E15+E16+E17+E18)</f>
        <v>0</v>
      </c>
      <c r="F8" s="10">
        <f t="shared" si="3"/>
        <v>316</v>
      </c>
      <c r="G8" s="10">
        <f t="shared" si="3"/>
        <v>370</v>
      </c>
      <c r="H8" s="10">
        <f t="shared" si="3"/>
        <v>688</v>
      </c>
      <c r="I8" s="10">
        <f t="shared" si="3"/>
        <v>262</v>
      </c>
      <c r="J8" s="10">
        <f t="shared" si="3"/>
        <v>253</v>
      </c>
      <c r="K8" s="10">
        <f t="shared" si="3"/>
        <v>515</v>
      </c>
      <c r="L8" s="10">
        <f t="shared" si="3"/>
        <v>0</v>
      </c>
      <c r="M8" s="10">
        <f t="shared" si="3"/>
        <v>0</v>
      </c>
      <c r="N8" s="10">
        <f t="shared" si="3"/>
        <v>0</v>
      </c>
    </row>
    <row r="9" spans="1:14" ht="20.100000000000001" customHeight="1">
      <c r="A9" s="530" t="s">
        <v>26</v>
      </c>
      <c r="B9" s="531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20.100000000000001" customHeight="1">
      <c r="A10" s="2" t="s">
        <v>27</v>
      </c>
      <c r="B10" s="3" t="s">
        <v>28</v>
      </c>
      <c r="C10" s="14">
        <v>2</v>
      </c>
      <c r="D10" s="14">
        <v>114</v>
      </c>
      <c r="E10" s="14"/>
      <c r="F10" s="14">
        <v>30</v>
      </c>
      <c r="G10" s="14">
        <v>28</v>
      </c>
      <c r="H10" s="14">
        <v>58</v>
      </c>
      <c r="I10" s="14">
        <v>30</v>
      </c>
      <c r="J10" s="14">
        <v>26</v>
      </c>
      <c r="K10" s="14">
        <v>56</v>
      </c>
      <c r="L10" s="14"/>
      <c r="M10" s="14"/>
      <c r="N10" s="14"/>
    </row>
    <row r="11" spans="1:14" ht="20.100000000000001" customHeight="1">
      <c r="A11" s="2" t="s">
        <v>29</v>
      </c>
      <c r="B11" s="3" t="s">
        <v>30</v>
      </c>
      <c r="C11" s="14"/>
      <c r="D11" s="14">
        <v>195</v>
      </c>
      <c r="E11" s="14"/>
      <c r="F11" s="14">
        <v>50</v>
      </c>
      <c r="G11" s="14">
        <v>48</v>
      </c>
      <c r="H11" s="14">
        <v>98</v>
      </c>
      <c r="I11" s="14">
        <v>47</v>
      </c>
      <c r="J11" s="14">
        <v>50</v>
      </c>
      <c r="K11" s="14">
        <v>97</v>
      </c>
      <c r="L11" s="14"/>
      <c r="M11" s="14"/>
      <c r="N11" s="14"/>
    </row>
    <row r="12" spans="1:14" ht="20.100000000000001" customHeight="1">
      <c r="A12" s="2" t="s">
        <v>31</v>
      </c>
      <c r="B12" s="3" t="s">
        <v>32</v>
      </c>
      <c r="C12" s="14"/>
      <c r="D12" s="14">
        <v>156</v>
      </c>
      <c r="E12" s="14"/>
      <c r="F12" s="14">
        <v>30</v>
      </c>
      <c r="G12" s="14">
        <v>40</v>
      </c>
      <c r="H12" s="14">
        <v>70</v>
      </c>
      <c r="I12" s="14">
        <v>60</v>
      </c>
      <c r="J12" s="14">
        <v>26</v>
      </c>
      <c r="K12" s="14">
        <v>86</v>
      </c>
      <c r="L12" s="14"/>
      <c r="M12" s="14"/>
      <c r="N12" s="14"/>
    </row>
    <row r="13" spans="1:14" ht="20.100000000000001" customHeight="1">
      <c r="A13" s="2" t="s">
        <v>33</v>
      </c>
      <c r="B13" s="3" t="s">
        <v>34</v>
      </c>
      <c r="C13" s="14"/>
      <c r="D13" s="14">
        <v>185</v>
      </c>
      <c r="E13" s="14"/>
      <c r="F13" s="14">
        <v>40</v>
      </c>
      <c r="G13" s="14">
        <v>60</v>
      </c>
      <c r="H13" s="14">
        <v>100</v>
      </c>
      <c r="I13" s="14">
        <v>35</v>
      </c>
      <c r="J13" s="14">
        <v>50</v>
      </c>
      <c r="K13" s="14">
        <v>85</v>
      </c>
      <c r="L13" s="14"/>
      <c r="M13" s="14"/>
      <c r="N13" s="14"/>
    </row>
    <row r="14" spans="1:14" ht="31.5" customHeight="1">
      <c r="A14" s="2" t="s">
        <v>35</v>
      </c>
      <c r="B14" s="3" t="s">
        <v>36</v>
      </c>
      <c r="C14" s="14"/>
      <c r="D14" s="14">
        <v>156</v>
      </c>
      <c r="E14" s="14"/>
      <c r="F14" s="14">
        <v>40</v>
      </c>
      <c r="G14" s="14">
        <v>50</v>
      </c>
      <c r="H14" s="14">
        <v>90</v>
      </c>
      <c r="I14" s="14">
        <v>30</v>
      </c>
      <c r="J14" s="14">
        <v>36</v>
      </c>
      <c r="K14" s="14">
        <v>66</v>
      </c>
      <c r="L14" s="14"/>
      <c r="M14" s="14"/>
      <c r="N14" s="14"/>
    </row>
    <row r="15" spans="1:14" ht="20.100000000000001" customHeight="1">
      <c r="A15" s="2" t="s">
        <v>37</v>
      </c>
      <c r="B15" s="3" t="s">
        <v>38</v>
      </c>
      <c r="C15" s="14"/>
      <c r="D15" s="14">
        <v>78</v>
      </c>
      <c r="E15" s="14"/>
      <c r="F15" s="14">
        <v>38</v>
      </c>
      <c r="G15" s="14">
        <v>38</v>
      </c>
      <c r="H15" s="14">
        <v>78</v>
      </c>
      <c r="I15" s="14"/>
      <c r="J15" s="14"/>
      <c r="K15" s="14"/>
      <c r="L15" s="14"/>
      <c r="M15" s="14"/>
      <c r="N15" s="14"/>
    </row>
    <row r="16" spans="1:14" ht="20.100000000000001" customHeight="1">
      <c r="A16" s="2" t="s">
        <v>39</v>
      </c>
      <c r="B16" s="3" t="s">
        <v>40</v>
      </c>
      <c r="C16" s="14"/>
      <c r="D16" s="14">
        <v>78</v>
      </c>
      <c r="E16" s="14"/>
      <c r="F16" s="14">
        <v>38</v>
      </c>
      <c r="G16" s="14">
        <v>40</v>
      </c>
      <c r="H16" s="14">
        <v>78</v>
      </c>
      <c r="I16" s="14"/>
      <c r="J16" s="14"/>
      <c r="K16" s="14"/>
      <c r="L16" s="14"/>
      <c r="M16" s="14"/>
      <c r="N16" s="14"/>
    </row>
    <row r="17" spans="1:15" ht="20.100000000000001" customHeight="1">
      <c r="A17" s="2" t="s">
        <v>41</v>
      </c>
      <c r="B17" s="3" t="s">
        <v>13</v>
      </c>
      <c r="C17" s="14"/>
      <c r="D17" s="14">
        <v>171</v>
      </c>
      <c r="E17" s="10"/>
      <c r="F17" s="14">
        <v>40</v>
      </c>
      <c r="G17" s="14">
        <v>46</v>
      </c>
      <c r="H17" s="14">
        <v>86</v>
      </c>
      <c r="I17" s="14">
        <v>40</v>
      </c>
      <c r="J17" s="14">
        <v>45</v>
      </c>
      <c r="K17" s="14">
        <v>85</v>
      </c>
      <c r="L17" s="14"/>
      <c r="M17" s="14"/>
      <c r="N17" s="14"/>
      <c r="O17" t="s">
        <v>42</v>
      </c>
    </row>
    <row r="18" spans="1:15" ht="20.100000000000001" customHeight="1">
      <c r="A18" s="2" t="s">
        <v>43</v>
      </c>
      <c r="B18" s="3" t="s">
        <v>44</v>
      </c>
      <c r="C18" s="14"/>
      <c r="D18" s="14">
        <v>70</v>
      </c>
      <c r="E18" s="14"/>
      <c r="F18" s="14">
        <v>10</v>
      </c>
      <c r="G18" s="14">
        <v>20</v>
      </c>
      <c r="H18" s="14">
        <v>30</v>
      </c>
      <c r="I18" s="14">
        <v>20</v>
      </c>
      <c r="J18" s="14">
        <v>20</v>
      </c>
      <c r="K18" s="14">
        <v>40</v>
      </c>
      <c r="L18" s="14"/>
      <c r="M18" s="14"/>
      <c r="N18" s="14"/>
    </row>
    <row r="19" spans="1:15" ht="20.100000000000001" customHeight="1">
      <c r="A19" s="11" t="s">
        <v>45</v>
      </c>
      <c r="B19" s="15" t="s">
        <v>46</v>
      </c>
      <c r="C19" s="10"/>
      <c r="D19" s="10">
        <f>SUM(D20+D21+D22+D23)</f>
        <v>663</v>
      </c>
      <c r="E19" s="10">
        <f t="shared" ref="E19:N19" si="4">SUM(E20+E21+E22+E23)</f>
        <v>0</v>
      </c>
      <c r="F19" s="10">
        <f t="shared" si="4"/>
        <v>158</v>
      </c>
      <c r="G19" s="10">
        <f t="shared" si="4"/>
        <v>192</v>
      </c>
      <c r="H19" s="10">
        <f t="shared" si="4"/>
        <v>350</v>
      </c>
      <c r="I19" s="10">
        <f t="shared" si="4"/>
        <v>144</v>
      </c>
      <c r="J19" s="10">
        <f t="shared" si="4"/>
        <v>167</v>
      </c>
      <c r="K19" s="10">
        <f t="shared" si="4"/>
        <v>313</v>
      </c>
      <c r="L19" s="10">
        <f t="shared" si="4"/>
        <v>0</v>
      </c>
      <c r="M19" s="10">
        <f t="shared" si="4"/>
        <v>0</v>
      </c>
      <c r="N19" s="10">
        <f t="shared" si="4"/>
        <v>0</v>
      </c>
    </row>
    <row r="20" spans="1:15" ht="20.100000000000001" customHeight="1">
      <c r="A20" s="2" t="s">
        <v>47</v>
      </c>
      <c r="B20" s="3" t="s">
        <v>48</v>
      </c>
      <c r="C20" s="14">
        <v>2</v>
      </c>
      <c r="D20" s="14">
        <v>295</v>
      </c>
      <c r="E20" s="14"/>
      <c r="F20" s="14">
        <v>70</v>
      </c>
      <c r="G20" s="14">
        <v>76</v>
      </c>
      <c r="H20" s="14">
        <v>146</v>
      </c>
      <c r="I20" s="14">
        <v>74</v>
      </c>
      <c r="J20" s="14">
        <v>75</v>
      </c>
      <c r="K20" s="14">
        <v>149</v>
      </c>
      <c r="L20" s="14"/>
      <c r="M20" s="14"/>
      <c r="N20" s="14"/>
    </row>
    <row r="21" spans="1:15" ht="20.100000000000001" customHeight="1">
      <c r="A21" s="2" t="s">
        <v>49</v>
      </c>
      <c r="B21" s="3" t="s">
        <v>50</v>
      </c>
      <c r="C21" s="14"/>
      <c r="D21" s="14">
        <v>172</v>
      </c>
      <c r="E21" s="14"/>
      <c r="F21" s="14">
        <v>40</v>
      </c>
      <c r="G21" s="14">
        <v>46</v>
      </c>
      <c r="H21" s="14">
        <v>86</v>
      </c>
      <c r="I21" s="14">
        <v>40</v>
      </c>
      <c r="J21" s="14">
        <v>46</v>
      </c>
      <c r="K21" s="14">
        <v>86</v>
      </c>
      <c r="L21" s="14"/>
      <c r="M21" s="14"/>
      <c r="N21" s="14"/>
    </row>
    <row r="22" spans="1:15" ht="20.100000000000001" customHeight="1">
      <c r="A22" s="2" t="s">
        <v>51</v>
      </c>
      <c r="B22" s="3" t="s">
        <v>52</v>
      </c>
      <c r="C22" s="14"/>
      <c r="D22" s="14">
        <v>90</v>
      </c>
      <c r="E22" s="14"/>
      <c r="F22" s="14"/>
      <c r="G22" s="14">
        <v>46</v>
      </c>
      <c r="H22" s="14">
        <v>46</v>
      </c>
      <c r="I22" s="14">
        <v>20</v>
      </c>
      <c r="J22" s="14">
        <v>22</v>
      </c>
      <c r="K22" s="14">
        <v>44</v>
      </c>
      <c r="L22" s="14"/>
      <c r="M22" s="14"/>
      <c r="N22" s="14"/>
    </row>
    <row r="23" spans="1:15" ht="17.25" customHeight="1">
      <c r="A23" s="2"/>
      <c r="B23" s="16" t="s">
        <v>53</v>
      </c>
      <c r="C23" s="17"/>
      <c r="D23" s="10">
        <f>SUM(D24+D25)</f>
        <v>106</v>
      </c>
      <c r="E23" s="10">
        <f t="shared" ref="E23:K23" si="5">SUM(E24+E25)</f>
        <v>0</v>
      </c>
      <c r="F23" s="10">
        <f t="shared" si="5"/>
        <v>48</v>
      </c>
      <c r="G23" s="10">
        <f t="shared" si="5"/>
        <v>24</v>
      </c>
      <c r="H23" s="10">
        <f t="shared" si="5"/>
        <v>72</v>
      </c>
      <c r="I23" s="10">
        <f t="shared" si="5"/>
        <v>10</v>
      </c>
      <c r="J23" s="10">
        <f t="shared" si="5"/>
        <v>24</v>
      </c>
      <c r="K23" s="10">
        <f t="shared" si="5"/>
        <v>34</v>
      </c>
      <c r="L23" s="10"/>
      <c r="M23" s="10"/>
      <c r="N23" s="10"/>
    </row>
    <row r="24" spans="1:15" ht="20.100000000000001" customHeight="1">
      <c r="A24" s="18" t="s">
        <v>54</v>
      </c>
      <c r="B24" s="19" t="s">
        <v>55</v>
      </c>
      <c r="C24" s="20"/>
      <c r="D24" s="14">
        <v>70</v>
      </c>
      <c r="E24" s="10"/>
      <c r="F24" s="14">
        <v>30</v>
      </c>
      <c r="G24" s="14">
        <v>6</v>
      </c>
      <c r="H24" s="14">
        <v>36</v>
      </c>
      <c r="I24" s="14">
        <v>10</v>
      </c>
      <c r="J24" s="10">
        <v>24</v>
      </c>
      <c r="K24" s="14">
        <v>34</v>
      </c>
      <c r="L24" s="10"/>
      <c r="M24" s="10"/>
      <c r="N24" s="10"/>
    </row>
    <row r="25" spans="1:15" ht="20.100000000000001" customHeight="1">
      <c r="A25" s="2" t="s">
        <v>56</v>
      </c>
      <c r="B25" s="3" t="s">
        <v>57</v>
      </c>
      <c r="C25" s="20"/>
      <c r="D25" s="14">
        <v>36</v>
      </c>
      <c r="E25" s="14"/>
      <c r="F25" s="14">
        <v>18</v>
      </c>
      <c r="G25" s="14">
        <v>18</v>
      </c>
      <c r="H25" s="14">
        <v>36</v>
      </c>
      <c r="I25" s="14"/>
      <c r="J25" s="14"/>
      <c r="K25" s="14"/>
      <c r="L25" s="14"/>
      <c r="M25" s="14"/>
      <c r="N25" s="14"/>
    </row>
    <row r="26" spans="1:15" ht="34.5" customHeight="1">
      <c r="A26" s="528" t="s">
        <v>58</v>
      </c>
      <c r="B26" s="532"/>
      <c r="C26" s="13"/>
      <c r="D26" s="21">
        <f>SUM(D27+D28+D29+D30+D31+D32+D33)</f>
        <v>160</v>
      </c>
      <c r="E26" s="21">
        <f>SUM(E27+E28+E29+E30+E31+E32+E33)</f>
        <v>92</v>
      </c>
      <c r="F26" s="21">
        <f t="shared" ref="F26:M26" si="6">SUM(F27+F28+F29+F30+F31+F32)</f>
        <v>48</v>
      </c>
      <c r="G26" s="21">
        <f t="shared" si="6"/>
        <v>48</v>
      </c>
      <c r="H26" s="21">
        <f t="shared" si="6"/>
        <v>96</v>
      </c>
      <c r="I26" s="21">
        <f>SUM(I27+I28+I29+I30+I31+I32+I33)</f>
        <v>0</v>
      </c>
      <c r="J26" s="21">
        <f>SUM(J27+J28+J29+J30+J31+J32+J33)</f>
        <v>32</v>
      </c>
      <c r="K26" s="21">
        <f>SUM(K27+K28+K29+K30+K31+K33)</f>
        <v>32</v>
      </c>
      <c r="L26" s="21">
        <f>SUM(L27+L28+L29+L30+L31+L32+L33)</f>
        <v>32</v>
      </c>
      <c r="M26" s="21">
        <f t="shared" si="6"/>
        <v>18</v>
      </c>
      <c r="N26" s="21">
        <f>SUM(N27+N28+N29+N30+N31+N32+N33)</f>
        <v>32</v>
      </c>
    </row>
    <row r="27" spans="1:15" ht="20.25" customHeight="1">
      <c r="A27" s="22" t="s">
        <v>59</v>
      </c>
      <c r="B27" s="3" t="s">
        <v>83</v>
      </c>
      <c r="C27" s="23"/>
      <c r="D27" s="24">
        <v>32</v>
      </c>
      <c r="E27" s="25">
        <v>18</v>
      </c>
      <c r="F27" s="26"/>
      <c r="G27" s="26"/>
      <c r="H27" s="26"/>
      <c r="I27" s="27"/>
      <c r="J27" s="26">
        <v>32</v>
      </c>
      <c r="K27" s="26">
        <v>32</v>
      </c>
      <c r="L27" s="26"/>
      <c r="M27" s="27"/>
      <c r="N27" s="26"/>
    </row>
    <row r="28" spans="1:15" ht="20.25" customHeight="1">
      <c r="A28" s="2" t="s">
        <v>60</v>
      </c>
      <c r="B28" s="28" t="s">
        <v>84</v>
      </c>
      <c r="C28" s="29"/>
      <c r="D28" s="24">
        <v>48</v>
      </c>
      <c r="E28" s="25">
        <v>28</v>
      </c>
      <c r="F28" s="26">
        <v>20</v>
      </c>
      <c r="G28" s="26">
        <v>28</v>
      </c>
      <c r="H28" s="26">
        <v>48</v>
      </c>
      <c r="I28" s="26"/>
      <c r="J28" s="26"/>
      <c r="K28" s="26"/>
      <c r="L28" s="27"/>
      <c r="M28" s="27"/>
      <c r="N28" s="26"/>
    </row>
    <row r="29" spans="1:15" ht="21.75" customHeight="1">
      <c r="A29" s="2" t="s">
        <v>61</v>
      </c>
      <c r="B29" s="3" t="s">
        <v>85</v>
      </c>
      <c r="C29" s="29"/>
      <c r="D29" s="24">
        <v>48</v>
      </c>
      <c r="E29" s="25">
        <v>28</v>
      </c>
      <c r="F29" s="26">
        <v>28</v>
      </c>
      <c r="G29" s="26">
        <v>20</v>
      </c>
      <c r="H29" s="26">
        <v>48</v>
      </c>
      <c r="I29" s="26"/>
      <c r="J29" s="26"/>
      <c r="K29" s="26"/>
      <c r="L29" s="26"/>
      <c r="M29" s="26"/>
      <c r="N29" s="26"/>
    </row>
    <row r="30" spans="1:15" ht="30" customHeight="1">
      <c r="A30" s="2" t="s">
        <v>62</v>
      </c>
      <c r="B30" s="3" t="s">
        <v>86</v>
      </c>
      <c r="C30" s="29"/>
      <c r="D30" s="24">
        <v>32</v>
      </c>
      <c r="E30" s="25">
        <v>18</v>
      </c>
      <c r="F30" s="27"/>
      <c r="G30" s="27"/>
      <c r="H30" s="27"/>
      <c r="I30" s="26"/>
      <c r="J30" s="26"/>
      <c r="K30" s="26"/>
      <c r="L30" s="26">
        <v>32</v>
      </c>
      <c r="M30" s="26"/>
      <c r="N30" s="26">
        <v>32</v>
      </c>
    </row>
    <row r="31" spans="1:15" ht="0.75" customHeight="1">
      <c r="A31" s="2" t="s">
        <v>63</v>
      </c>
      <c r="B31" s="30"/>
      <c r="C31" s="29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</row>
    <row r="32" spans="1:15" ht="1.5" customHeight="1">
      <c r="A32" s="2" t="s">
        <v>64</v>
      </c>
      <c r="B32" s="3"/>
      <c r="C32" s="31"/>
      <c r="D32" s="24"/>
      <c r="E32" s="25"/>
      <c r="F32" s="26"/>
      <c r="G32" s="26"/>
      <c r="H32" s="26"/>
      <c r="I32" s="27"/>
      <c r="J32" s="27"/>
      <c r="K32" s="27"/>
      <c r="L32" s="26"/>
      <c r="M32" s="26">
        <v>18</v>
      </c>
      <c r="N32" s="26"/>
    </row>
    <row r="33" spans="1:15" ht="1.5" customHeight="1">
      <c r="A33" s="2" t="s">
        <v>65</v>
      </c>
      <c r="B33" s="3"/>
      <c r="C33" s="32"/>
      <c r="D33" s="32"/>
      <c r="E33" s="32"/>
      <c r="F33" s="32"/>
      <c r="G33" s="32"/>
      <c r="H33" s="32"/>
      <c r="I33" s="32"/>
      <c r="J33" s="32"/>
      <c r="K33" s="32"/>
      <c r="L33" s="33"/>
      <c r="M33" s="33"/>
      <c r="N33" s="33"/>
    </row>
    <row r="34" spans="1:15" ht="27.75" customHeight="1">
      <c r="A34" s="11" t="s">
        <v>66</v>
      </c>
      <c r="B34" s="15" t="s">
        <v>67</v>
      </c>
      <c r="C34" s="34"/>
      <c r="D34" s="33">
        <f t="shared" ref="D34:N34" si="7">SUM(D35+D36+D37+D38+D39+D40+D41)</f>
        <v>560</v>
      </c>
      <c r="E34" s="33">
        <f t="shared" si="7"/>
        <v>304</v>
      </c>
      <c r="F34" s="33">
        <f t="shared" si="7"/>
        <v>60</v>
      </c>
      <c r="G34" s="33">
        <f t="shared" si="7"/>
        <v>60</v>
      </c>
      <c r="H34" s="33">
        <f t="shared" si="7"/>
        <v>120</v>
      </c>
      <c r="I34" s="33">
        <f t="shared" si="7"/>
        <v>80</v>
      </c>
      <c r="J34" s="33">
        <f t="shared" si="7"/>
        <v>144</v>
      </c>
      <c r="K34" s="33">
        <f t="shared" si="7"/>
        <v>224</v>
      </c>
      <c r="L34" s="33">
        <f t="shared" si="7"/>
        <v>216</v>
      </c>
      <c r="M34" s="33">
        <f t="shared" si="7"/>
        <v>38</v>
      </c>
      <c r="N34" s="33">
        <f t="shared" si="7"/>
        <v>216</v>
      </c>
    </row>
    <row r="35" spans="1:15" ht="34.5" customHeight="1">
      <c r="A35" s="2" t="s">
        <v>68</v>
      </c>
      <c r="B35" s="61" t="s">
        <v>87</v>
      </c>
      <c r="C35" s="34"/>
      <c r="D35" s="35">
        <v>40</v>
      </c>
      <c r="E35" s="36">
        <v>22</v>
      </c>
      <c r="F35" s="37"/>
      <c r="G35" s="37">
        <v>40</v>
      </c>
      <c r="H35" s="37">
        <v>40</v>
      </c>
      <c r="I35" s="37"/>
      <c r="J35" s="37"/>
      <c r="K35" s="37"/>
      <c r="L35" s="37"/>
      <c r="M35" s="37"/>
      <c r="N35" s="37"/>
    </row>
    <row r="36" spans="1:15" ht="46.5" customHeight="1">
      <c r="A36" s="2" t="s">
        <v>88</v>
      </c>
      <c r="B36" s="3" t="s">
        <v>89</v>
      </c>
      <c r="C36" s="34">
        <v>3</v>
      </c>
      <c r="D36" s="38">
        <v>230</v>
      </c>
      <c r="E36" s="36">
        <v>132</v>
      </c>
      <c r="F36" s="37">
        <v>50</v>
      </c>
      <c r="G36" s="37"/>
      <c r="H36" s="37">
        <v>50</v>
      </c>
      <c r="I36" s="37">
        <v>50</v>
      </c>
      <c r="J36" s="37">
        <v>50</v>
      </c>
      <c r="K36" s="37">
        <v>100</v>
      </c>
      <c r="L36" s="37">
        <v>80</v>
      </c>
      <c r="M36" s="37"/>
      <c r="N36" s="37">
        <v>80</v>
      </c>
    </row>
    <row r="37" spans="1:15" ht="45" customHeight="1">
      <c r="A37" s="2" t="s">
        <v>69</v>
      </c>
      <c r="B37" s="3" t="s">
        <v>90</v>
      </c>
      <c r="C37" s="64">
        <v>3</v>
      </c>
      <c r="D37" s="35">
        <v>186</v>
      </c>
      <c r="E37" s="36">
        <v>106</v>
      </c>
      <c r="F37" s="37">
        <v>10</v>
      </c>
      <c r="G37" s="37">
        <v>20</v>
      </c>
      <c r="H37" s="37">
        <v>30</v>
      </c>
      <c r="I37" s="37">
        <v>30</v>
      </c>
      <c r="J37" s="37">
        <v>30</v>
      </c>
      <c r="K37" s="37">
        <v>60</v>
      </c>
      <c r="L37" s="37">
        <v>96</v>
      </c>
      <c r="M37" s="37"/>
      <c r="N37" s="37">
        <v>96</v>
      </c>
    </row>
    <row r="38" spans="1:15" ht="43.5" customHeight="1">
      <c r="A38" s="2" t="s">
        <v>70</v>
      </c>
      <c r="B38" s="3" t="s">
        <v>91</v>
      </c>
      <c r="C38" s="39">
        <v>2</v>
      </c>
      <c r="D38" s="35">
        <v>32</v>
      </c>
      <c r="E38" s="36">
        <v>22</v>
      </c>
      <c r="F38" s="37"/>
      <c r="G38" s="37"/>
      <c r="H38" s="37"/>
      <c r="I38" s="37"/>
      <c r="J38" s="37">
        <v>32</v>
      </c>
      <c r="K38" s="37">
        <v>32</v>
      </c>
      <c r="L38" s="37"/>
      <c r="M38" s="37"/>
      <c r="N38" s="37"/>
    </row>
    <row r="39" spans="1:15" ht="71.25" customHeight="1">
      <c r="A39" s="2" t="s">
        <v>70</v>
      </c>
      <c r="B39" s="3" t="s">
        <v>93</v>
      </c>
      <c r="C39" s="39"/>
      <c r="D39" s="38">
        <v>32</v>
      </c>
      <c r="E39" s="36">
        <v>22</v>
      </c>
      <c r="F39" s="37"/>
      <c r="G39" s="37"/>
      <c r="H39" s="37"/>
      <c r="I39" s="37"/>
      <c r="J39" s="37">
        <v>32</v>
      </c>
      <c r="K39" s="37">
        <v>32</v>
      </c>
      <c r="L39" s="37"/>
      <c r="M39" s="37"/>
      <c r="N39" s="37"/>
    </row>
    <row r="40" spans="1:15" ht="2.25" customHeight="1">
      <c r="A40" s="2"/>
      <c r="B40" s="40"/>
      <c r="C40" s="39"/>
      <c r="D40" s="35"/>
      <c r="E40" s="36"/>
      <c r="F40" s="37"/>
      <c r="G40" s="37"/>
      <c r="H40" s="37"/>
      <c r="I40" s="37"/>
      <c r="J40" s="37"/>
      <c r="K40" s="37"/>
      <c r="L40" s="37"/>
      <c r="M40" s="37"/>
      <c r="N40" s="37"/>
    </row>
    <row r="41" spans="1:15" ht="20.100000000000001" customHeight="1">
      <c r="A41" s="2" t="s">
        <v>71</v>
      </c>
      <c r="B41" s="3" t="s">
        <v>13</v>
      </c>
      <c r="C41" s="29"/>
      <c r="D41" s="35">
        <v>40</v>
      </c>
      <c r="E41" s="36"/>
      <c r="F41" s="37"/>
      <c r="G41" s="37"/>
      <c r="H41" s="37"/>
      <c r="I41" s="37"/>
      <c r="J41" s="37"/>
      <c r="K41" s="37"/>
      <c r="L41" s="37">
        <v>40</v>
      </c>
      <c r="M41" s="37">
        <v>38</v>
      </c>
      <c r="N41" s="37">
        <v>40</v>
      </c>
    </row>
    <row r="42" spans="1:15" ht="30.75" customHeight="1">
      <c r="A42" s="530" t="s">
        <v>72</v>
      </c>
      <c r="B42" s="531"/>
      <c r="C42" s="20"/>
      <c r="D42" s="27">
        <f>SUM(D43+D44)</f>
        <v>864</v>
      </c>
      <c r="E42" s="27">
        <f t="shared" ref="E42:N42" si="8">SUM(E43+E44)</f>
        <v>0</v>
      </c>
      <c r="F42" s="27">
        <f t="shared" si="8"/>
        <v>60</v>
      </c>
      <c r="G42" s="27">
        <f t="shared" si="8"/>
        <v>66</v>
      </c>
      <c r="H42" s="27">
        <v>126</v>
      </c>
      <c r="I42" s="27">
        <f t="shared" si="8"/>
        <v>56</v>
      </c>
      <c r="J42" s="27">
        <f t="shared" si="8"/>
        <v>228</v>
      </c>
      <c r="K42" s="27">
        <f>K43+K44</f>
        <v>284</v>
      </c>
      <c r="L42" s="27">
        <f t="shared" si="8"/>
        <v>276</v>
      </c>
      <c r="M42" s="27">
        <f t="shared" si="8"/>
        <v>0</v>
      </c>
      <c r="N42" s="27">
        <f t="shared" si="8"/>
        <v>276</v>
      </c>
    </row>
    <row r="43" spans="1:15" ht="20.100000000000001" customHeight="1">
      <c r="A43" s="41"/>
      <c r="B43" s="3" t="s">
        <v>20</v>
      </c>
      <c r="C43" s="20"/>
      <c r="D43" s="26">
        <v>684</v>
      </c>
      <c r="E43" s="26"/>
      <c r="F43" s="37">
        <v>60</v>
      </c>
      <c r="G43" s="37">
        <v>66</v>
      </c>
      <c r="H43" s="37">
        <v>126</v>
      </c>
      <c r="I43" s="37">
        <v>56</v>
      </c>
      <c r="J43" s="37">
        <v>120</v>
      </c>
      <c r="K43" s="37">
        <v>176</v>
      </c>
      <c r="L43" s="37">
        <v>168</v>
      </c>
      <c r="M43" s="42"/>
      <c r="N43" s="37">
        <v>168</v>
      </c>
    </row>
    <row r="44" spans="1:15" ht="20.100000000000001" customHeight="1">
      <c r="A44" s="2"/>
      <c r="B44" s="3" t="s">
        <v>73</v>
      </c>
      <c r="C44" s="20"/>
      <c r="D44" s="26">
        <v>180</v>
      </c>
      <c r="E44" s="26"/>
      <c r="F44" s="37"/>
      <c r="G44" s="37"/>
      <c r="H44" s="37"/>
      <c r="I44" s="37"/>
      <c r="J44" s="37">
        <v>108</v>
      </c>
      <c r="K44" s="37">
        <v>108</v>
      </c>
      <c r="L44" s="37">
        <v>108</v>
      </c>
      <c r="M44" s="37"/>
      <c r="N44" s="37">
        <v>108</v>
      </c>
    </row>
    <row r="45" spans="1:15" ht="20.100000000000001" customHeight="1">
      <c r="A45" s="63"/>
      <c r="B45" s="15" t="s">
        <v>8</v>
      </c>
      <c r="C45" s="20"/>
      <c r="D45" s="27">
        <f t="shared" ref="D45:L45" si="9">SUM(D42+D34+D26+D19+D8)</f>
        <v>3450</v>
      </c>
      <c r="E45" s="27">
        <f t="shared" si="9"/>
        <v>396</v>
      </c>
      <c r="F45" s="27">
        <f t="shared" si="9"/>
        <v>642</v>
      </c>
      <c r="G45" s="27">
        <f t="shared" si="9"/>
        <v>736</v>
      </c>
      <c r="H45" s="27">
        <f t="shared" si="9"/>
        <v>1380</v>
      </c>
      <c r="I45" s="27">
        <f t="shared" si="9"/>
        <v>542</v>
      </c>
      <c r="J45" s="27">
        <f t="shared" si="9"/>
        <v>824</v>
      </c>
      <c r="K45" s="27">
        <f t="shared" si="9"/>
        <v>1368</v>
      </c>
      <c r="L45" s="27">
        <f t="shared" si="9"/>
        <v>524</v>
      </c>
      <c r="M45" s="27">
        <f t="shared" ref="M45" si="10">SUM(M42+M33+M26+M19+M8)</f>
        <v>18</v>
      </c>
      <c r="N45" s="27">
        <f>SUM(N42+N34+N26+N19+N8)</f>
        <v>524</v>
      </c>
    </row>
    <row r="46" spans="1:15" ht="20.100000000000001" customHeight="1">
      <c r="A46" s="63"/>
      <c r="B46" s="3" t="s">
        <v>9</v>
      </c>
      <c r="C46" s="13"/>
      <c r="D46" s="26">
        <v>300</v>
      </c>
      <c r="E46" s="27"/>
      <c r="F46" s="37"/>
      <c r="G46" s="37"/>
      <c r="H46" s="37">
        <v>100</v>
      </c>
      <c r="I46" s="37"/>
      <c r="J46" s="37"/>
      <c r="K46" s="37">
        <v>100</v>
      </c>
      <c r="L46" s="37"/>
      <c r="M46" s="37"/>
      <c r="N46" s="37">
        <v>50</v>
      </c>
    </row>
    <row r="47" spans="1:15" ht="20.100000000000001" customHeight="1">
      <c r="A47" s="63"/>
      <c r="B47" s="3" t="s">
        <v>10</v>
      </c>
      <c r="C47" s="20"/>
      <c r="D47" s="26">
        <v>48</v>
      </c>
      <c r="E47" s="26"/>
      <c r="F47" s="37"/>
      <c r="G47" s="37"/>
      <c r="H47" s="37"/>
      <c r="I47" s="43"/>
      <c r="J47" s="43"/>
      <c r="K47" s="43">
        <v>24</v>
      </c>
      <c r="L47" s="43"/>
      <c r="M47" s="43"/>
      <c r="N47" s="43">
        <v>24</v>
      </c>
      <c r="O47" s="44"/>
    </row>
    <row r="48" spans="1:15" ht="20.100000000000001" customHeight="1">
      <c r="A48" s="63"/>
      <c r="B48" s="3" t="s">
        <v>74</v>
      </c>
      <c r="C48" s="20"/>
      <c r="D48" s="27">
        <f>SUM(D45+D46+D47)</f>
        <v>3798</v>
      </c>
      <c r="E48" s="27">
        <f t="shared" ref="E48:N48" si="11">SUM(E45+E46+E47)</f>
        <v>396</v>
      </c>
      <c r="F48" s="27">
        <f t="shared" si="11"/>
        <v>642</v>
      </c>
      <c r="G48" s="27">
        <f t="shared" si="11"/>
        <v>736</v>
      </c>
      <c r="H48" s="27">
        <f t="shared" si="11"/>
        <v>1480</v>
      </c>
      <c r="I48" s="27">
        <f t="shared" si="11"/>
        <v>542</v>
      </c>
      <c r="J48" s="27">
        <f t="shared" si="11"/>
        <v>824</v>
      </c>
      <c r="K48" s="27">
        <f t="shared" si="11"/>
        <v>1492</v>
      </c>
      <c r="L48" s="27">
        <f t="shared" si="11"/>
        <v>524</v>
      </c>
      <c r="M48" s="27">
        <f t="shared" si="11"/>
        <v>18</v>
      </c>
      <c r="N48" s="27">
        <f t="shared" si="11"/>
        <v>598</v>
      </c>
    </row>
    <row r="49" spans="1:14" ht="20.100000000000001" customHeight="1">
      <c r="A49" s="45"/>
      <c r="B49" s="46"/>
      <c r="C49" s="47"/>
      <c r="D49" s="48"/>
      <c r="E49" s="48"/>
      <c r="F49" s="48"/>
      <c r="G49" s="48"/>
      <c r="H49" s="48"/>
      <c r="I49" s="49"/>
      <c r="J49" s="49"/>
      <c r="K49" s="49"/>
      <c r="L49" s="49"/>
      <c r="M49" s="49"/>
      <c r="N49" s="49"/>
    </row>
    <row r="50" spans="1:14" ht="15.75">
      <c r="A50" s="533"/>
      <c r="B50" s="534"/>
      <c r="C50" s="534"/>
      <c r="D50" s="534"/>
      <c r="E50" s="534"/>
      <c r="F50" s="534"/>
      <c r="G50" s="534"/>
      <c r="H50" s="534"/>
      <c r="I50" s="534"/>
      <c r="J50" s="534"/>
      <c r="K50" s="534"/>
      <c r="L50" s="534"/>
      <c r="M50" s="534"/>
      <c r="N50" s="534"/>
    </row>
    <row r="51" spans="1:14" ht="11.25" customHeight="1">
      <c r="A51" s="520"/>
      <c r="B51" s="535"/>
      <c r="C51" s="535"/>
      <c r="D51" s="535"/>
      <c r="E51" s="535"/>
      <c r="F51" s="535"/>
      <c r="G51" s="535"/>
      <c r="H51" s="535"/>
      <c r="I51" s="535"/>
      <c r="J51" s="535"/>
      <c r="K51" s="535"/>
      <c r="L51" s="535"/>
      <c r="M51" s="535"/>
      <c r="N51" s="535"/>
    </row>
    <row r="52" spans="1:14" ht="11.25" customHeight="1">
      <c r="A52" s="520"/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</row>
    <row r="53" spans="1:14" ht="24" customHeight="1">
      <c r="A53" s="520" t="s">
        <v>18</v>
      </c>
      <c r="B53" s="535"/>
      <c r="C53" s="535"/>
      <c r="D53" s="535"/>
      <c r="E53" s="535"/>
      <c r="F53" s="535"/>
      <c r="G53" s="535"/>
      <c r="H53" s="535"/>
      <c r="I53" s="535"/>
      <c r="J53" s="535"/>
      <c r="K53" s="535"/>
      <c r="L53" s="535"/>
      <c r="M53" s="535"/>
      <c r="N53" s="535"/>
    </row>
    <row r="54" spans="1:14" ht="51.75" customHeight="1">
      <c r="A54" s="520" t="s">
        <v>94</v>
      </c>
      <c r="B54" s="536"/>
      <c r="C54" s="536"/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</row>
    <row r="55" spans="1:14" ht="39" customHeight="1">
      <c r="A55" s="537" t="s">
        <v>75</v>
      </c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1"/>
    </row>
    <row r="56" spans="1:14" ht="18.75" customHeight="1">
      <c r="A56" s="520" t="s">
        <v>76</v>
      </c>
      <c r="B56" s="521"/>
      <c r="C56" s="521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</row>
    <row r="57" spans="1:14" ht="45.75" customHeight="1">
      <c r="A57" s="520" t="s">
        <v>77</v>
      </c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  <c r="M57" s="521"/>
      <c r="N57" s="521"/>
    </row>
    <row r="58" spans="1:14" ht="37.5" customHeight="1">
      <c r="A58" s="524" t="s">
        <v>78</v>
      </c>
      <c r="B58" s="525"/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</row>
    <row r="59" spans="1:14" ht="15.75">
      <c r="A59" s="520"/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21"/>
      <c r="M59" s="521"/>
      <c r="N59" s="521"/>
    </row>
    <row r="60" spans="1:14" ht="15.75">
      <c r="A60" s="520"/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</row>
    <row r="61" spans="1:14" ht="15.75">
      <c r="A61" s="524"/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</row>
    <row r="62" spans="1:14" ht="15.75">
      <c r="A62" s="520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</row>
    <row r="63" spans="1:14" ht="15.75">
      <c r="A63" s="520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</row>
    <row r="64" spans="1:14" ht="15.75">
      <c r="A64" s="520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</row>
    <row r="65" spans="1:14" ht="15.75">
      <c r="A65" s="524"/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</row>
    <row r="66" spans="1:14" ht="15.75">
      <c r="A66" s="520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</row>
    <row r="67" spans="1:14" ht="15.75">
      <c r="A67" s="520"/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</row>
    <row r="68" spans="1:14" ht="15.75">
      <c r="A68" s="520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4" ht="15.75">
      <c r="A69" s="520"/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</row>
    <row r="70" spans="1:14" ht="15.75">
      <c r="A70" s="520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</row>
    <row r="71" spans="1:14" ht="15.75">
      <c r="A71" s="520"/>
      <c r="B71" s="521"/>
      <c r="C71" s="521"/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</row>
    <row r="72" spans="1:14" ht="15.75">
      <c r="A72" s="520"/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</row>
    <row r="73" spans="1:14" ht="108" customHeight="1">
      <c r="A73" s="6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</row>
    <row r="74" spans="1:14">
      <c r="A74" s="522" t="s">
        <v>11</v>
      </c>
      <c r="B74" s="52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</row>
    <row r="75" spans="1:14">
      <c r="A75" s="50"/>
      <c r="B75" s="50" t="s">
        <v>44</v>
      </c>
      <c r="C75" s="50"/>
      <c r="D75" s="51">
        <v>40</v>
      </c>
      <c r="E75" s="51"/>
      <c r="F75" s="51"/>
      <c r="G75" s="51"/>
      <c r="H75" s="51"/>
      <c r="I75" s="51">
        <v>20</v>
      </c>
      <c r="J75" s="51">
        <v>20</v>
      </c>
      <c r="K75" s="51">
        <v>40</v>
      </c>
      <c r="L75" s="50"/>
      <c r="M75" s="50"/>
      <c r="N75" s="50"/>
    </row>
    <row r="76" spans="1:14">
      <c r="A76" s="50"/>
      <c r="B76" s="50" t="s">
        <v>12</v>
      </c>
      <c r="C76" s="50"/>
      <c r="D76" s="51">
        <v>16</v>
      </c>
      <c r="E76" s="51"/>
      <c r="F76" s="51">
        <v>6</v>
      </c>
      <c r="G76" s="51">
        <v>10</v>
      </c>
      <c r="H76" s="51">
        <v>16</v>
      </c>
      <c r="I76" s="51"/>
      <c r="J76" s="51"/>
      <c r="K76" s="51"/>
      <c r="L76" s="50"/>
      <c r="M76" s="50"/>
      <c r="N76" s="50"/>
    </row>
    <row r="77" spans="1:14">
      <c r="A77" s="50"/>
      <c r="B77" s="50" t="s">
        <v>13</v>
      </c>
      <c r="C77" s="50"/>
      <c r="D77" s="51">
        <v>24</v>
      </c>
      <c r="E77" s="51"/>
      <c r="F77" s="51"/>
      <c r="G77" s="51"/>
      <c r="H77" s="51"/>
      <c r="I77" s="51">
        <v>12</v>
      </c>
      <c r="J77" s="51">
        <v>12</v>
      </c>
      <c r="K77" s="51">
        <v>24</v>
      </c>
      <c r="L77" s="50"/>
      <c r="M77" s="50"/>
      <c r="N77" s="50"/>
    </row>
    <row r="78" spans="1:14">
      <c r="A78" s="52"/>
      <c r="B78" s="52" t="s">
        <v>57</v>
      </c>
      <c r="C78" s="52"/>
      <c r="D78" s="51">
        <v>36</v>
      </c>
      <c r="E78" s="51"/>
      <c r="F78" s="51">
        <v>12</v>
      </c>
      <c r="G78" s="51">
        <v>14</v>
      </c>
      <c r="H78" s="51">
        <v>36</v>
      </c>
      <c r="I78" s="51"/>
      <c r="J78" s="51"/>
      <c r="K78" s="51"/>
      <c r="L78" s="52"/>
      <c r="M78" s="52"/>
      <c r="N78" s="52"/>
    </row>
    <row r="79" spans="1:14">
      <c r="A79" s="52"/>
      <c r="B79" s="52" t="s">
        <v>79</v>
      </c>
      <c r="C79" s="52"/>
      <c r="D79" s="51">
        <v>30</v>
      </c>
      <c r="E79" s="51"/>
      <c r="F79" s="51"/>
      <c r="G79" s="51"/>
      <c r="H79" s="51"/>
      <c r="I79" s="51">
        <v>10</v>
      </c>
      <c r="J79" s="51">
        <v>20</v>
      </c>
      <c r="K79" s="51">
        <v>30</v>
      </c>
      <c r="L79" s="52"/>
      <c r="M79" s="52"/>
      <c r="N79" s="52"/>
    </row>
    <row r="80" spans="1:14" ht="30">
      <c r="A80" s="52"/>
      <c r="B80" s="53" t="s">
        <v>80</v>
      </c>
      <c r="C80" s="52"/>
      <c r="D80" s="51">
        <v>30</v>
      </c>
      <c r="E80" s="51"/>
      <c r="F80" s="51">
        <v>10</v>
      </c>
      <c r="G80" s="51">
        <v>20</v>
      </c>
      <c r="H80" s="51">
        <v>30</v>
      </c>
      <c r="I80" s="51"/>
      <c r="J80" s="51"/>
      <c r="K80" s="51"/>
      <c r="L80" s="52"/>
      <c r="M80" s="52"/>
      <c r="N80" s="52"/>
    </row>
    <row r="81" spans="1:14">
      <c r="A81" s="52"/>
      <c r="B81" s="52" t="s">
        <v>81</v>
      </c>
      <c r="C81" s="52"/>
      <c r="D81" s="51">
        <v>30</v>
      </c>
      <c r="E81" s="51"/>
      <c r="F81" s="51">
        <v>10</v>
      </c>
      <c r="G81" s="51">
        <v>20</v>
      </c>
      <c r="H81" s="51">
        <v>30</v>
      </c>
      <c r="I81" s="51"/>
      <c r="J81" s="51"/>
      <c r="K81" s="51"/>
      <c r="L81" s="52"/>
      <c r="M81" s="52"/>
      <c r="N81" s="52"/>
    </row>
    <row r="82" spans="1:14">
      <c r="A82" s="52"/>
      <c r="B82" s="52" t="s">
        <v>82</v>
      </c>
      <c r="C82" s="52"/>
      <c r="D82" s="51">
        <v>16</v>
      </c>
      <c r="E82" s="51"/>
      <c r="F82" s="51"/>
      <c r="G82" s="51"/>
      <c r="H82" s="51"/>
      <c r="I82" s="51">
        <v>6</v>
      </c>
      <c r="J82" s="51">
        <v>10</v>
      </c>
      <c r="K82" s="51">
        <v>16</v>
      </c>
      <c r="L82" s="52"/>
      <c r="M82" s="52"/>
      <c r="N82" s="52"/>
    </row>
    <row r="83" spans="1:14">
      <c r="A83" s="52"/>
      <c r="B83" s="54" t="s">
        <v>16</v>
      </c>
      <c r="C83" s="52"/>
      <c r="D83" s="55">
        <v>252</v>
      </c>
      <c r="E83" s="55"/>
      <c r="F83" s="55">
        <v>38</v>
      </c>
      <c r="G83" s="55">
        <v>64</v>
      </c>
      <c r="H83" s="55">
        <v>112</v>
      </c>
      <c r="I83" s="55">
        <v>48</v>
      </c>
      <c r="J83" s="55">
        <v>62</v>
      </c>
      <c r="K83" s="55">
        <v>110</v>
      </c>
      <c r="L83" s="52"/>
      <c r="M83" s="52"/>
      <c r="N83" s="52"/>
    </row>
  </sheetData>
  <mergeCells count="38">
    <mergeCell ref="A69:N69"/>
    <mergeCell ref="A70:N70"/>
    <mergeCell ref="A71:N71"/>
    <mergeCell ref="A72:N72"/>
    <mergeCell ref="A74:B74"/>
    <mergeCell ref="A68:N68"/>
    <mergeCell ref="A57:N57"/>
    <mergeCell ref="A58:N58"/>
    <mergeCell ref="A59:N59"/>
    <mergeCell ref="A60:N60"/>
    <mergeCell ref="A61:N61"/>
    <mergeCell ref="A62:N62"/>
    <mergeCell ref="A63:N63"/>
    <mergeCell ref="A64:N64"/>
    <mergeCell ref="A65:N65"/>
    <mergeCell ref="A66:N66"/>
    <mergeCell ref="A67:N67"/>
    <mergeCell ref="A56:N56"/>
    <mergeCell ref="A6:B6"/>
    <mergeCell ref="A7:B7"/>
    <mergeCell ref="A9:B9"/>
    <mergeCell ref="A26:B26"/>
    <mergeCell ref="A42:B42"/>
    <mergeCell ref="A50:N50"/>
    <mergeCell ref="A51:N51"/>
    <mergeCell ref="A52:N52"/>
    <mergeCell ref="A53:N53"/>
    <mergeCell ref="A54:N54"/>
    <mergeCell ref="A55:N55"/>
    <mergeCell ref="B1:N1"/>
    <mergeCell ref="A2:A4"/>
    <mergeCell ref="B2:B4"/>
    <mergeCell ref="C2:C4"/>
    <mergeCell ref="D2:D4"/>
    <mergeCell ref="E2:E4"/>
    <mergeCell ref="F2:H3"/>
    <mergeCell ref="I2:K3"/>
    <mergeCell ref="L2:N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71"/>
  <sheetViews>
    <sheetView tabSelected="1" view="pageBreakPreview" topLeftCell="A50" zoomScaleSheetLayoutView="100" workbookViewId="0">
      <selection activeCell="A71" sqref="A71:N71"/>
    </sheetView>
  </sheetViews>
  <sheetFormatPr defaultRowHeight="15"/>
  <cols>
    <col min="1" max="1" width="8.7109375" style="284" customWidth="1"/>
    <col min="2" max="2" width="26.85546875" style="284" customWidth="1"/>
    <col min="3" max="3" width="9.140625" style="284"/>
    <col min="4" max="4" width="6.7109375" style="284" customWidth="1"/>
    <col min="5" max="5" width="9.140625" style="284"/>
    <col min="6" max="6" width="7.85546875" style="284" customWidth="1"/>
    <col min="7" max="7" width="7" style="284" customWidth="1"/>
    <col min="8" max="8" width="9.140625" style="284"/>
    <col min="9" max="9" width="7.28515625" style="284" customWidth="1"/>
    <col min="10" max="10" width="7.140625" style="284" customWidth="1"/>
    <col min="11" max="11" width="7.85546875" style="284" customWidth="1"/>
    <col min="12" max="12" width="7.7109375" style="284" customWidth="1"/>
    <col min="13" max="13" width="4.7109375" style="284" customWidth="1"/>
    <col min="14" max="14" width="8.140625" style="284" customWidth="1"/>
    <col min="15" max="15" width="6.85546875" style="284" customWidth="1"/>
    <col min="16" max="16" width="5.42578125" style="284" customWidth="1"/>
  </cols>
  <sheetData>
    <row r="1" spans="1:16" ht="16.5" thickTop="1" thickBot="1">
      <c r="A1" s="431" t="s">
        <v>95</v>
      </c>
      <c r="B1" s="434" t="s">
        <v>96</v>
      </c>
      <c r="C1" s="437" t="s">
        <v>97</v>
      </c>
      <c r="D1" s="575" t="s">
        <v>98</v>
      </c>
      <c r="E1" s="576"/>
      <c r="F1" s="576"/>
      <c r="G1" s="576"/>
      <c r="H1" s="577"/>
      <c r="I1" s="563" t="s">
        <v>99</v>
      </c>
      <c r="J1" s="564"/>
      <c r="K1" s="564"/>
      <c r="L1" s="564"/>
      <c r="M1" s="564"/>
      <c r="N1" s="564"/>
      <c r="O1" s="564"/>
      <c r="P1" s="565"/>
    </row>
    <row r="2" spans="1:16" ht="16.5" thickTop="1" thickBot="1">
      <c r="A2" s="432"/>
      <c r="B2" s="435"/>
      <c r="C2" s="438"/>
      <c r="D2" s="447" t="s">
        <v>100</v>
      </c>
      <c r="E2" s="447" t="s">
        <v>101</v>
      </c>
      <c r="F2" s="578" t="s">
        <v>102</v>
      </c>
      <c r="G2" s="579"/>
      <c r="H2" s="579"/>
      <c r="I2" s="580" t="s">
        <v>103</v>
      </c>
      <c r="J2" s="581"/>
      <c r="K2" s="593" t="s">
        <v>104</v>
      </c>
      <c r="L2" s="594"/>
      <c r="M2" s="595"/>
      <c r="N2" s="566" t="s">
        <v>105</v>
      </c>
      <c r="O2" s="441"/>
      <c r="P2" s="442"/>
    </row>
    <row r="3" spans="1:16" ht="15.75" thickBot="1">
      <c r="A3" s="432"/>
      <c r="B3" s="435"/>
      <c r="C3" s="438"/>
      <c r="D3" s="438"/>
      <c r="E3" s="438"/>
      <c r="F3" s="599" t="s">
        <v>106</v>
      </c>
      <c r="G3" s="448" t="s">
        <v>107</v>
      </c>
      <c r="H3" s="449"/>
      <c r="I3" s="201" t="s">
        <v>108</v>
      </c>
      <c r="J3" s="189" t="s">
        <v>109</v>
      </c>
      <c r="K3" s="285" t="s">
        <v>110</v>
      </c>
      <c r="L3" s="588" t="s">
        <v>111</v>
      </c>
      <c r="M3" s="589"/>
      <c r="N3" s="202" t="s">
        <v>112</v>
      </c>
      <c r="O3" s="448" t="s">
        <v>113</v>
      </c>
      <c r="P3" s="514"/>
    </row>
    <row r="4" spans="1:16" ht="15.75" thickBot="1">
      <c r="A4" s="432"/>
      <c r="B4" s="435"/>
      <c r="C4" s="438"/>
      <c r="D4" s="438"/>
      <c r="E4" s="438"/>
      <c r="F4" s="600"/>
      <c r="G4" s="454" t="s">
        <v>114</v>
      </c>
      <c r="H4" s="456" t="s">
        <v>115</v>
      </c>
      <c r="I4" s="188" t="s">
        <v>116</v>
      </c>
      <c r="J4" s="189" t="s">
        <v>116</v>
      </c>
      <c r="K4" s="286" t="s">
        <v>116</v>
      </c>
      <c r="L4" s="287" t="s">
        <v>116</v>
      </c>
      <c r="M4" s="288" t="s">
        <v>116</v>
      </c>
      <c r="N4" s="72" t="s">
        <v>116</v>
      </c>
      <c r="O4" s="74" t="s">
        <v>116</v>
      </c>
      <c r="P4" s="73" t="s">
        <v>116</v>
      </c>
    </row>
    <row r="5" spans="1:16" ht="36" customHeight="1" thickBot="1">
      <c r="A5" s="433"/>
      <c r="B5" s="436"/>
      <c r="C5" s="439"/>
      <c r="D5" s="439"/>
      <c r="E5" s="439"/>
      <c r="F5" s="601"/>
      <c r="G5" s="455"/>
      <c r="H5" s="457"/>
      <c r="I5" s="190">
        <v>17</v>
      </c>
      <c r="J5" s="191">
        <v>23</v>
      </c>
      <c r="K5" s="289">
        <v>17</v>
      </c>
      <c r="L5" s="290">
        <v>21</v>
      </c>
      <c r="M5" s="291">
        <v>3</v>
      </c>
      <c r="N5" s="75">
        <v>17</v>
      </c>
      <c r="O5" s="77">
        <v>21</v>
      </c>
      <c r="P5" s="76">
        <v>2</v>
      </c>
    </row>
    <row r="6" spans="1:16" ht="15.75" thickBot="1">
      <c r="A6" s="78">
        <v>1</v>
      </c>
      <c r="B6" s="79">
        <v>2</v>
      </c>
      <c r="C6" s="79">
        <v>3</v>
      </c>
      <c r="D6" s="79">
        <v>4</v>
      </c>
      <c r="E6" s="79">
        <v>5</v>
      </c>
      <c r="F6" s="293">
        <v>6</v>
      </c>
      <c r="G6" s="79">
        <v>7</v>
      </c>
      <c r="H6" s="81">
        <v>8</v>
      </c>
      <c r="I6" s="192">
        <v>9</v>
      </c>
      <c r="J6" s="193">
        <v>10</v>
      </c>
      <c r="K6" s="292">
        <v>11</v>
      </c>
      <c r="L6" s="293">
        <v>12</v>
      </c>
      <c r="M6" s="294">
        <v>13</v>
      </c>
      <c r="N6" s="78">
        <v>14</v>
      </c>
      <c r="O6" s="79">
        <v>15</v>
      </c>
      <c r="P6" s="82"/>
    </row>
    <row r="7" spans="1:16" ht="15.75" thickBot="1">
      <c r="A7" s="203"/>
      <c r="B7" s="204" t="s">
        <v>117</v>
      </c>
      <c r="C7" s="204" t="s">
        <v>226</v>
      </c>
      <c r="D7" s="206">
        <f t="shared" ref="D7" si="0">SUM(D8+D21+D26)</f>
        <v>2052</v>
      </c>
      <c r="E7" s="206"/>
      <c r="F7" s="296">
        <f t="shared" ref="F7:L7" si="1">SUM(F8+F21+F26)</f>
        <v>2052</v>
      </c>
      <c r="G7" s="206">
        <f t="shared" si="1"/>
        <v>864</v>
      </c>
      <c r="H7" s="206">
        <f t="shared" si="1"/>
        <v>1188</v>
      </c>
      <c r="I7" s="207">
        <f t="shared" si="1"/>
        <v>462</v>
      </c>
      <c r="J7" s="208">
        <f t="shared" si="1"/>
        <v>562</v>
      </c>
      <c r="K7" s="295">
        <f t="shared" si="1"/>
        <v>414</v>
      </c>
      <c r="L7" s="296">
        <f t="shared" si="1"/>
        <v>348</v>
      </c>
      <c r="M7" s="297"/>
      <c r="N7" s="210">
        <f>SUM(N8+N21+N26)</f>
        <v>126</v>
      </c>
      <c r="O7" s="210">
        <f>SUM(O8+O21+O26)</f>
        <v>140</v>
      </c>
      <c r="P7" s="211"/>
    </row>
    <row r="8" spans="1:16" ht="24.75" thickBot="1">
      <c r="A8" s="212" t="s">
        <v>118</v>
      </c>
      <c r="B8" s="149" t="s">
        <v>119</v>
      </c>
      <c r="C8" s="205" t="s">
        <v>225</v>
      </c>
      <c r="D8" s="206">
        <f t="shared" ref="D8" si="2">SUM(D9:D17)</f>
        <v>1371</v>
      </c>
      <c r="E8" s="206"/>
      <c r="F8" s="296">
        <f t="shared" ref="F8:J8" si="3">SUM(F9:F17)</f>
        <v>1371</v>
      </c>
      <c r="G8" s="206">
        <f t="shared" si="3"/>
        <v>569</v>
      </c>
      <c r="H8" s="206">
        <f t="shared" si="3"/>
        <v>802</v>
      </c>
      <c r="I8" s="207">
        <f t="shared" si="3"/>
        <v>314</v>
      </c>
      <c r="J8" s="208">
        <f t="shared" si="3"/>
        <v>416</v>
      </c>
      <c r="K8" s="295">
        <f>SUM(K9:K20)</f>
        <v>233</v>
      </c>
      <c r="L8" s="296">
        <f>SUM(L9:L20)</f>
        <v>237</v>
      </c>
      <c r="M8" s="297"/>
      <c r="N8" s="205">
        <f>SUM(N9:N20)</f>
        <v>67</v>
      </c>
      <c r="O8" s="205">
        <f>SUM(O9:O20)</f>
        <v>104</v>
      </c>
      <c r="P8" s="211"/>
    </row>
    <row r="9" spans="1:16" ht="15.75" thickBot="1">
      <c r="A9" s="74" t="s">
        <v>224</v>
      </c>
      <c r="B9" s="200" t="s">
        <v>28</v>
      </c>
      <c r="C9" s="590" t="s">
        <v>120</v>
      </c>
      <c r="D9" s="213">
        <v>114</v>
      </c>
      <c r="E9" s="213"/>
      <c r="F9" s="299">
        <v>114</v>
      </c>
      <c r="G9" s="197">
        <v>50</v>
      </c>
      <c r="H9" s="198">
        <v>64</v>
      </c>
      <c r="I9" s="201">
        <v>30</v>
      </c>
      <c r="J9" s="214">
        <v>40</v>
      </c>
      <c r="K9" s="298">
        <v>22</v>
      </c>
      <c r="L9" s="299">
        <v>22</v>
      </c>
      <c r="M9" s="300"/>
      <c r="N9" s="203"/>
      <c r="O9" s="197"/>
      <c r="P9" s="216"/>
    </row>
    <row r="10" spans="1:16" ht="15.75" thickBot="1">
      <c r="A10" s="74" t="s">
        <v>121</v>
      </c>
      <c r="B10" s="200" t="s">
        <v>30</v>
      </c>
      <c r="C10" s="591"/>
      <c r="D10" s="213">
        <v>171</v>
      </c>
      <c r="E10" s="213"/>
      <c r="F10" s="299">
        <v>171</v>
      </c>
      <c r="G10" s="197">
        <v>73</v>
      </c>
      <c r="H10" s="198">
        <v>98</v>
      </c>
      <c r="I10" s="201">
        <v>30</v>
      </c>
      <c r="J10" s="214">
        <v>40</v>
      </c>
      <c r="K10" s="298">
        <v>50</v>
      </c>
      <c r="L10" s="299">
        <v>51</v>
      </c>
      <c r="M10" s="300"/>
      <c r="N10" s="203"/>
      <c r="O10" s="197"/>
      <c r="P10" s="216"/>
    </row>
    <row r="11" spans="1:16" ht="15.75" thickBot="1">
      <c r="A11" s="74" t="s">
        <v>124</v>
      </c>
      <c r="B11" s="200" t="s">
        <v>122</v>
      </c>
      <c r="C11" s="74" t="s">
        <v>123</v>
      </c>
      <c r="D11" s="213">
        <v>156</v>
      </c>
      <c r="E11" s="213"/>
      <c r="F11" s="299">
        <v>156</v>
      </c>
      <c r="G11" s="197">
        <v>68</v>
      </c>
      <c r="H11" s="198">
        <v>88</v>
      </c>
      <c r="I11" s="201">
        <v>38</v>
      </c>
      <c r="J11" s="214">
        <v>40</v>
      </c>
      <c r="K11" s="298">
        <v>42</v>
      </c>
      <c r="L11" s="299">
        <v>36</v>
      </c>
      <c r="M11" s="300"/>
      <c r="N11" s="203"/>
      <c r="O11" s="197"/>
      <c r="P11" s="216"/>
    </row>
    <row r="12" spans="1:16" ht="15.75" thickBot="1">
      <c r="A12" s="74" t="s">
        <v>125</v>
      </c>
      <c r="B12" s="74" t="s">
        <v>34</v>
      </c>
      <c r="C12" s="197" t="s">
        <v>123</v>
      </c>
      <c r="D12" s="213">
        <v>186</v>
      </c>
      <c r="E12" s="213"/>
      <c r="F12" s="299">
        <v>186</v>
      </c>
      <c r="G12" s="197">
        <v>100</v>
      </c>
      <c r="H12" s="198">
        <v>86</v>
      </c>
      <c r="I12" s="201">
        <v>40</v>
      </c>
      <c r="J12" s="214">
        <v>60</v>
      </c>
      <c r="K12" s="298">
        <v>38</v>
      </c>
      <c r="L12" s="299">
        <v>48</v>
      </c>
      <c r="M12" s="300"/>
      <c r="N12" s="203"/>
      <c r="O12" s="197"/>
      <c r="P12" s="216"/>
    </row>
    <row r="13" spans="1:16" ht="15.75" thickBot="1">
      <c r="A13" s="74" t="s">
        <v>126</v>
      </c>
      <c r="B13" s="197" t="s">
        <v>13</v>
      </c>
      <c r="C13" s="74" t="s">
        <v>123</v>
      </c>
      <c r="D13" s="213">
        <v>171</v>
      </c>
      <c r="E13" s="213"/>
      <c r="F13" s="299">
        <v>171</v>
      </c>
      <c r="G13" s="197"/>
      <c r="H13" s="198">
        <v>171</v>
      </c>
      <c r="I13" s="201">
        <v>40</v>
      </c>
      <c r="J13" s="214">
        <v>46</v>
      </c>
      <c r="K13" s="298">
        <v>45</v>
      </c>
      <c r="L13" s="299">
        <v>40</v>
      </c>
      <c r="M13" s="300"/>
      <c r="N13" s="203"/>
      <c r="O13" s="197"/>
      <c r="P13" s="216"/>
    </row>
    <row r="14" spans="1:16" ht="15.75" thickBot="1">
      <c r="A14" s="74" t="s">
        <v>127</v>
      </c>
      <c r="B14" s="197" t="s">
        <v>44</v>
      </c>
      <c r="C14" s="74" t="s">
        <v>123</v>
      </c>
      <c r="D14" s="213">
        <v>72</v>
      </c>
      <c r="E14" s="213"/>
      <c r="F14" s="299">
        <v>72</v>
      </c>
      <c r="G14" s="197">
        <v>32</v>
      </c>
      <c r="H14" s="198">
        <v>40</v>
      </c>
      <c r="I14" s="201">
        <v>32</v>
      </c>
      <c r="J14" s="214"/>
      <c r="K14" s="298"/>
      <c r="L14" s="299">
        <v>40</v>
      </c>
      <c r="M14" s="300"/>
      <c r="N14" s="203"/>
      <c r="O14" s="197"/>
      <c r="P14" s="216"/>
    </row>
    <row r="15" spans="1:16" ht="25.5" thickBot="1">
      <c r="A15" s="72" t="s">
        <v>129</v>
      </c>
      <c r="B15" s="217" t="s">
        <v>128</v>
      </c>
      <c r="C15" s="74" t="s">
        <v>123</v>
      </c>
      <c r="D15" s="213">
        <v>171</v>
      </c>
      <c r="E15" s="213"/>
      <c r="F15" s="299">
        <v>171</v>
      </c>
      <c r="G15" s="197">
        <v>100</v>
      </c>
      <c r="H15" s="198">
        <v>71</v>
      </c>
      <c r="I15" s="201"/>
      <c r="J15" s="214"/>
      <c r="K15" s="298"/>
      <c r="L15" s="299"/>
      <c r="M15" s="300"/>
      <c r="N15" s="203">
        <v>67</v>
      </c>
      <c r="O15" s="197">
        <v>104</v>
      </c>
      <c r="P15" s="216"/>
    </row>
    <row r="16" spans="1:16" ht="15.75" thickBot="1">
      <c r="A16" s="72" t="s">
        <v>227</v>
      </c>
      <c r="B16" s="217" t="s">
        <v>55</v>
      </c>
      <c r="C16" s="74" t="s">
        <v>123</v>
      </c>
      <c r="D16" s="213">
        <v>72</v>
      </c>
      <c r="E16" s="213"/>
      <c r="F16" s="299">
        <v>72</v>
      </c>
      <c r="G16" s="197">
        <v>32</v>
      </c>
      <c r="H16" s="401">
        <v>40</v>
      </c>
      <c r="I16" s="201"/>
      <c r="J16" s="214">
        <v>36</v>
      </c>
      <c r="K16" s="298">
        <v>36</v>
      </c>
      <c r="L16" s="299"/>
      <c r="M16" s="300"/>
      <c r="N16" s="203"/>
      <c r="O16" s="197"/>
      <c r="P16" s="216"/>
    </row>
    <row r="17" spans="1:16" ht="15.75" thickBot="1">
      <c r="A17" s="72" t="s">
        <v>42</v>
      </c>
      <c r="B17" s="88" t="s">
        <v>130</v>
      </c>
      <c r="C17" s="74" t="s">
        <v>123</v>
      </c>
      <c r="D17" s="213">
        <f t="shared" ref="D17" si="4">SUM(D18:D20)</f>
        <v>258</v>
      </c>
      <c r="E17" s="213"/>
      <c r="F17" s="299">
        <f>SUM(F18:F20)</f>
        <v>258</v>
      </c>
      <c r="G17" s="213">
        <f>SUM(G18:G20)</f>
        <v>114</v>
      </c>
      <c r="H17" s="213">
        <f>SUM(H18:H20)</f>
        <v>144</v>
      </c>
      <c r="I17" s="201">
        <f>SUM(I18:I20)</f>
        <v>104</v>
      </c>
      <c r="J17" s="214">
        <f>SUM(J18:J20)</f>
        <v>154</v>
      </c>
      <c r="K17" s="298"/>
      <c r="L17" s="299"/>
      <c r="M17" s="300"/>
      <c r="N17" s="203"/>
      <c r="O17" s="197"/>
      <c r="P17" s="216"/>
    </row>
    <row r="18" spans="1:16" ht="15.75" thickBot="1">
      <c r="A18" s="72" t="s">
        <v>227</v>
      </c>
      <c r="B18" s="197" t="s">
        <v>131</v>
      </c>
      <c r="C18" s="74" t="s">
        <v>123</v>
      </c>
      <c r="D18" s="213">
        <v>114</v>
      </c>
      <c r="E18" s="213"/>
      <c r="F18" s="299">
        <v>114</v>
      </c>
      <c r="G18" s="197">
        <v>50</v>
      </c>
      <c r="H18" s="198">
        <v>64</v>
      </c>
      <c r="I18" s="201">
        <v>48</v>
      </c>
      <c r="J18" s="214">
        <v>66</v>
      </c>
      <c r="K18" s="298"/>
      <c r="L18" s="299"/>
      <c r="M18" s="300"/>
      <c r="N18" s="203"/>
      <c r="O18" s="197"/>
      <c r="P18" s="216"/>
    </row>
    <row r="19" spans="1:16" ht="15.75" thickBot="1">
      <c r="A19" s="72" t="s">
        <v>228</v>
      </c>
      <c r="B19" s="218" t="s">
        <v>132</v>
      </c>
      <c r="C19" s="74" t="s">
        <v>123</v>
      </c>
      <c r="D19" s="213">
        <v>72</v>
      </c>
      <c r="E19" s="213"/>
      <c r="F19" s="299">
        <v>72</v>
      </c>
      <c r="G19" s="197">
        <v>32</v>
      </c>
      <c r="H19" s="198">
        <v>40</v>
      </c>
      <c r="I19" s="201">
        <v>20</v>
      </c>
      <c r="J19" s="214">
        <v>52</v>
      </c>
      <c r="K19" s="298"/>
      <c r="L19" s="299"/>
      <c r="M19" s="300"/>
      <c r="N19" s="203"/>
      <c r="O19" s="197"/>
      <c r="P19" s="216"/>
    </row>
    <row r="20" spans="1:16" ht="15.75" thickBot="1">
      <c r="A20" s="72" t="s">
        <v>235</v>
      </c>
      <c r="B20" s="219" t="s">
        <v>133</v>
      </c>
      <c r="C20" s="93" t="s">
        <v>123</v>
      </c>
      <c r="D20" s="213">
        <v>72</v>
      </c>
      <c r="E20" s="213"/>
      <c r="F20" s="299">
        <v>72</v>
      </c>
      <c r="G20" s="197">
        <v>32</v>
      </c>
      <c r="H20" s="198">
        <v>40</v>
      </c>
      <c r="I20" s="201">
        <v>36</v>
      </c>
      <c r="J20" s="214">
        <v>36</v>
      </c>
      <c r="K20" s="298"/>
      <c r="L20" s="299"/>
      <c r="M20" s="300"/>
      <c r="N20" s="203"/>
      <c r="O20" s="197"/>
      <c r="P20" s="216"/>
    </row>
    <row r="21" spans="1:16" ht="27.75" thickBot="1">
      <c r="A21" s="220" t="s">
        <v>134</v>
      </c>
      <c r="B21" s="221" t="s">
        <v>135</v>
      </c>
      <c r="C21" s="163" t="s">
        <v>215</v>
      </c>
      <c r="D21" s="206">
        <f t="shared" ref="D21" si="5">SUM(D22:D25)</f>
        <v>573</v>
      </c>
      <c r="E21" s="206"/>
      <c r="F21" s="296">
        <f t="shared" ref="F21:L21" si="6">SUM(F22:F25)</f>
        <v>573</v>
      </c>
      <c r="G21" s="205">
        <f t="shared" si="6"/>
        <v>247</v>
      </c>
      <c r="H21" s="222">
        <f t="shared" si="6"/>
        <v>326</v>
      </c>
      <c r="I21" s="207">
        <f t="shared" si="6"/>
        <v>148</v>
      </c>
      <c r="J21" s="208">
        <f t="shared" si="6"/>
        <v>110</v>
      </c>
      <c r="K21" s="295">
        <f t="shared" si="6"/>
        <v>181</v>
      </c>
      <c r="L21" s="296">
        <f t="shared" si="6"/>
        <v>111</v>
      </c>
      <c r="M21" s="297"/>
      <c r="N21" s="210">
        <f>SUM(N22:N25)</f>
        <v>23</v>
      </c>
      <c r="O21" s="205">
        <f>SUM(O22:O25)</f>
        <v>0</v>
      </c>
      <c r="P21" s="211"/>
    </row>
    <row r="22" spans="1:16" ht="15.75" thickBot="1">
      <c r="A22" s="72" t="s">
        <v>229</v>
      </c>
      <c r="B22" s="197" t="s">
        <v>48</v>
      </c>
      <c r="C22" s="88" t="s">
        <v>120</v>
      </c>
      <c r="D22" s="213">
        <v>285</v>
      </c>
      <c r="E22" s="213"/>
      <c r="F22" s="299">
        <v>285</v>
      </c>
      <c r="G22" s="197">
        <v>123</v>
      </c>
      <c r="H22" s="198">
        <v>162</v>
      </c>
      <c r="I22" s="201">
        <v>66</v>
      </c>
      <c r="J22" s="214">
        <v>66</v>
      </c>
      <c r="K22" s="298">
        <v>82</v>
      </c>
      <c r="L22" s="299">
        <v>71</v>
      </c>
      <c r="M22" s="300">
        <v>6</v>
      </c>
      <c r="N22" s="203"/>
      <c r="O22" s="197"/>
      <c r="P22" s="216"/>
    </row>
    <row r="23" spans="1:16" ht="15.75" thickBot="1">
      <c r="A23" s="72" t="s">
        <v>230</v>
      </c>
      <c r="B23" s="197" t="s">
        <v>50</v>
      </c>
      <c r="C23" s="88" t="s">
        <v>120</v>
      </c>
      <c r="D23" s="213">
        <v>144</v>
      </c>
      <c r="E23" s="213"/>
      <c r="F23" s="299">
        <v>144</v>
      </c>
      <c r="G23" s="197">
        <v>62</v>
      </c>
      <c r="H23" s="198">
        <v>82</v>
      </c>
      <c r="I23" s="201">
        <v>46</v>
      </c>
      <c r="J23" s="214">
        <v>44</v>
      </c>
      <c r="K23" s="298">
        <v>26</v>
      </c>
      <c r="L23" s="299">
        <v>28</v>
      </c>
      <c r="M23" s="300">
        <v>6</v>
      </c>
      <c r="N23" s="203"/>
      <c r="O23" s="197"/>
      <c r="P23" s="216"/>
    </row>
    <row r="24" spans="1:16" ht="15.75" thickBot="1">
      <c r="A24" s="72" t="s">
        <v>231</v>
      </c>
      <c r="B24" s="197" t="s">
        <v>257</v>
      </c>
      <c r="C24" s="88" t="s">
        <v>123</v>
      </c>
      <c r="D24" s="213">
        <v>36</v>
      </c>
      <c r="E24" s="213"/>
      <c r="F24" s="299">
        <v>36</v>
      </c>
      <c r="G24" s="197">
        <v>16</v>
      </c>
      <c r="H24" s="401">
        <v>20</v>
      </c>
      <c r="I24" s="201"/>
      <c r="J24" s="214"/>
      <c r="K24" s="298">
        <v>36</v>
      </c>
      <c r="L24" s="299"/>
      <c r="M24" s="300"/>
      <c r="N24" s="203"/>
      <c r="O24" s="197"/>
      <c r="P24" s="216"/>
    </row>
    <row r="25" spans="1:16" ht="15.75" thickBot="1">
      <c r="A25" s="72" t="s">
        <v>256</v>
      </c>
      <c r="B25" s="197" t="s">
        <v>52</v>
      </c>
      <c r="C25" s="74" t="s">
        <v>123</v>
      </c>
      <c r="D25" s="213">
        <v>108</v>
      </c>
      <c r="E25" s="213"/>
      <c r="F25" s="299">
        <v>108</v>
      </c>
      <c r="G25" s="197">
        <v>46</v>
      </c>
      <c r="H25" s="198">
        <v>62</v>
      </c>
      <c r="I25" s="201">
        <v>36</v>
      </c>
      <c r="J25" s="214"/>
      <c r="K25" s="298">
        <v>37</v>
      </c>
      <c r="L25" s="299">
        <v>12</v>
      </c>
      <c r="M25" s="300"/>
      <c r="N25" s="203">
        <v>23</v>
      </c>
      <c r="O25" s="197"/>
      <c r="P25" s="216"/>
    </row>
    <row r="26" spans="1:16" ht="41.25" thickBot="1">
      <c r="A26" s="220" t="s">
        <v>136</v>
      </c>
      <c r="B26" s="223" t="s">
        <v>137</v>
      </c>
      <c r="C26" s="94" t="s">
        <v>211</v>
      </c>
      <c r="D26" s="206">
        <f>SUM(D27:D28)</f>
        <v>108</v>
      </c>
      <c r="E26" s="206"/>
      <c r="F26" s="296">
        <f t="shared" ref="F26:O26" si="7">SUM(F27:F28)</f>
        <v>108</v>
      </c>
      <c r="G26" s="205">
        <f t="shared" si="7"/>
        <v>48</v>
      </c>
      <c r="H26" s="222">
        <f t="shared" si="7"/>
        <v>60</v>
      </c>
      <c r="I26" s="207">
        <f t="shared" si="7"/>
        <v>0</v>
      </c>
      <c r="J26" s="208">
        <f t="shared" si="7"/>
        <v>36</v>
      </c>
      <c r="K26" s="295">
        <f t="shared" si="7"/>
        <v>0</v>
      </c>
      <c r="L26" s="295">
        <f t="shared" si="7"/>
        <v>0</v>
      </c>
      <c r="M26" s="295">
        <f t="shared" si="7"/>
        <v>0</v>
      </c>
      <c r="N26" s="210">
        <f t="shared" si="7"/>
        <v>36</v>
      </c>
      <c r="O26" s="205">
        <f t="shared" si="7"/>
        <v>36</v>
      </c>
      <c r="P26" s="211"/>
    </row>
    <row r="27" spans="1:16" ht="15.75" thickBot="1">
      <c r="A27" s="72" t="s">
        <v>233</v>
      </c>
      <c r="B27" s="74" t="s">
        <v>236</v>
      </c>
      <c r="C27" s="74" t="s">
        <v>123</v>
      </c>
      <c r="D27" s="213">
        <v>36</v>
      </c>
      <c r="E27" s="213"/>
      <c r="F27" s="299">
        <v>36</v>
      </c>
      <c r="G27" s="197">
        <v>16</v>
      </c>
      <c r="H27" s="198">
        <v>20</v>
      </c>
      <c r="I27" s="201"/>
      <c r="J27" s="214">
        <v>36</v>
      </c>
      <c r="K27" s="298"/>
      <c r="L27" s="299"/>
      <c r="M27" s="300"/>
      <c r="N27" s="203"/>
      <c r="O27" s="197"/>
      <c r="P27" s="216"/>
    </row>
    <row r="28" spans="1:16" ht="24.75" thickBot="1">
      <c r="A28" s="72" t="s">
        <v>234</v>
      </c>
      <c r="B28" s="224" t="s">
        <v>258</v>
      </c>
      <c r="C28" s="74" t="s">
        <v>123</v>
      </c>
      <c r="D28" s="213">
        <v>72</v>
      </c>
      <c r="E28" s="213"/>
      <c r="F28" s="299">
        <v>72</v>
      </c>
      <c r="G28" s="225">
        <v>32</v>
      </c>
      <c r="H28" s="226">
        <v>40</v>
      </c>
      <c r="I28" s="227"/>
      <c r="J28" s="228"/>
      <c r="K28" s="301"/>
      <c r="L28" s="302"/>
      <c r="M28" s="303"/>
      <c r="N28" s="203">
        <v>36</v>
      </c>
      <c r="O28" s="197">
        <v>36</v>
      </c>
      <c r="P28" s="229"/>
    </row>
    <row r="29" spans="1:16" ht="15.75" thickBot="1">
      <c r="A29" s="463" t="s">
        <v>138</v>
      </c>
      <c r="B29" s="464"/>
      <c r="C29" s="230" t="s">
        <v>213</v>
      </c>
      <c r="D29" s="205">
        <f t="shared" ref="D29:L29" si="8">SUM(D30+D36)</f>
        <v>2496</v>
      </c>
      <c r="E29" s="205">
        <f t="shared" si="8"/>
        <v>372</v>
      </c>
      <c r="F29" s="296">
        <f t="shared" si="8"/>
        <v>2124</v>
      </c>
      <c r="G29" s="205">
        <f t="shared" si="8"/>
        <v>296</v>
      </c>
      <c r="H29" s="205">
        <f t="shared" si="8"/>
        <v>424</v>
      </c>
      <c r="I29" s="209">
        <f t="shared" si="8"/>
        <v>150</v>
      </c>
      <c r="J29" s="209">
        <f t="shared" si="8"/>
        <v>266</v>
      </c>
      <c r="K29" s="296">
        <f t="shared" si="8"/>
        <v>198</v>
      </c>
      <c r="L29" s="296">
        <f t="shared" si="8"/>
        <v>444</v>
      </c>
      <c r="M29" s="297"/>
      <c r="N29" s="205">
        <f>SUM(N30+N36+N50)</f>
        <v>486</v>
      </c>
      <c r="O29" s="205">
        <f>SUM(O30+O36+O50)</f>
        <v>580</v>
      </c>
      <c r="P29" s="211"/>
    </row>
    <row r="30" spans="1:16" ht="15.75" thickBot="1">
      <c r="A30" s="210" t="s">
        <v>139</v>
      </c>
      <c r="B30" s="149" t="s">
        <v>221</v>
      </c>
      <c r="C30" s="205" t="s">
        <v>212</v>
      </c>
      <c r="D30" s="205">
        <f t="shared" ref="D30:L30" si="9">SUM(D31:D34)</f>
        <v>252</v>
      </c>
      <c r="E30" s="205">
        <f t="shared" si="9"/>
        <v>84</v>
      </c>
      <c r="F30" s="296">
        <f t="shared" si="9"/>
        <v>168</v>
      </c>
      <c r="G30" s="205">
        <f t="shared" si="9"/>
        <v>74</v>
      </c>
      <c r="H30" s="205">
        <f t="shared" si="9"/>
        <v>94</v>
      </c>
      <c r="I30" s="209">
        <f t="shared" si="9"/>
        <v>16</v>
      </c>
      <c r="J30" s="209">
        <f t="shared" si="9"/>
        <v>20</v>
      </c>
      <c r="K30" s="296">
        <f t="shared" si="9"/>
        <v>36</v>
      </c>
      <c r="L30" s="296">
        <f t="shared" si="9"/>
        <v>60</v>
      </c>
      <c r="M30" s="297">
        <f>SUM(M31:M35)</f>
        <v>0</v>
      </c>
      <c r="N30" s="205">
        <f>SUM(N31:N34)</f>
        <v>36</v>
      </c>
      <c r="O30" s="205">
        <f>SUM(O31:O35)</f>
        <v>0</v>
      </c>
      <c r="P30" s="211"/>
    </row>
    <row r="31" spans="1:16" ht="15.75" thickBot="1">
      <c r="A31" s="72" t="s">
        <v>141</v>
      </c>
      <c r="B31" s="77" t="s">
        <v>192</v>
      </c>
      <c r="C31" s="74" t="s">
        <v>123</v>
      </c>
      <c r="D31" s="197">
        <f>E31+F31</f>
        <v>54</v>
      </c>
      <c r="E31" s="197">
        <v>18</v>
      </c>
      <c r="F31" s="299">
        <v>36</v>
      </c>
      <c r="G31" s="197">
        <v>16</v>
      </c>
      <c r="H31" s="198">
        <v>20</v>
      </c>
      <c r="I31" s="201"/>
      <c r="J31" s="214"/>
      <c r="K31" s="298"/>
      <c r="L31" s="299">
        <v>36</v>
      </c>
      <c r="M31" s="300"/>
      <c r="N31" s="203"/>
      <c r="O31" s="197"/>
      <c r="P31" s="216"/>
    </row>
    <row r="32" spans="1:16" ht="15.75" thickBot="1">
      <c r="A32" s="231" t="s">
        <v>142</v>
      </c>
      <c r="B32" s="219" t="s">
        <v>7</v>
      </c>
      <c r="C32" s="74" t="s">
        <v>123</v>
      </c>
      <c r="D32" s="197">
        <f>F32+E32</f>
        <v>54</v>
      </c>
      <c r="E32" s="197">
        <v>18</v>
      </c>
      <c r="F32" s="299">
        <v>36</v>
      </c>
      <c r="G32" s="197">
        <v>16</v>
      </c>
      <c r="H32" s="198">
        <v>20</v>
      </c>
      <c r="I32" s="201">
        <v>16</v>
      </c>
      <c r="J32" s="214">
        <v>20</v>
      </c>
      <c r="K32" s="298"/>
      <c r="L32" s="299"/>
      <c r="M32" s="300"/>
      <c r="N32" s="203"/>
      <c r="O32" s="197"/>
      <c r="P32" s="216"/>
    </row>
    <row r="33" spans="1:16" ht="15.75" thickBot="1">
      <c r="A33" s="231" t="s">
        <v>143</v>
      </c>
      <c r="B33" s="219" t="s">
        <v>6</v>
      </c>
      <c r="C33" s="74" t="s">
        <v>123</v>
      </c>
      <c r="D33" s="197">
        <f>E33+F33</f>
        <v>90</v>
      </c>
      <c r="E33" s="197">
        <v>30</v>
      </c>
      <c r="F33" s="299">
        <v>60</v>
      </c>
      <c r="G33" s="197">
        <v>26</v>
      </c>
      <c r="H33" s="198">
        <v>34</v>
      </c>
      <c r="I33" s="201"/>
      <c r="J33" s="214"/>
      <c r="K33" s="298">
        <v>36</v>
      </c>
      <c r="L33" s="299">
        <v>24</v>
      </c>
      <c r="M33" s="300"/>
      <c r="N33" s="203"/>
      <c r="O33" s="197"/>
      <c r="P33" s="216"/>
    </row>
    <row r="34" spans="1:16" ht="15.75" thickBot="1">
      <c r="A34" s="231" t="s">
        <v>144</v>
      </c>
      <c r="B34" s="197" t="s">
        <v>19</v>
      </c>
      <c r="C34" s="74" t="s">
        <v>123</v>
      </c>
      <c r="D34" s="197">
        <v>54</v>
      </c>
      <c r="E34" s="197">
        <v>18</v>
      </c>
      <c r="F34" s="299">
        <v>36</v>
      </c>
      <c r="G34" s="197">
        <v>16</v>
      </c>
      <c r="H34" s="198">
        <v>20</v>
      </c>
      <c r="I34" s="201"/>
      <c r="J34" s="214"/>
      <c r="K34" s="298"/>
      <c r="L34" s="299"/>
      <c r="M34" s="300"/>
      <c r="N34" s="203">
        <v>36</v>
      </c>
      <c r="O34" s="197"/>
      <c r="P34" s="216"/>
    </row>
    <row r="35" spans="1:16" ht="15.75" thickBot="1">
      <c r="A35" s="203"/>
      <c r="B35" s="197"/>
      <c r="C35" s="74"/>
      <c r="D35" s="197"/>
      <c r="E35" s="197"/>
      <c r="F35" s="299"/>
      <c r="G35" s="197"/>
      <c r="H35" s="198"/>
      <c r="I35" s="201"/>
      <c r="J35" s="214"/>
      <c r="K35" s="298"/>
      <c r="L35" s="299"/>
      <c r="M35" s="300"/>
      <c r="N35" s="203"/>
      <c r="O35" s="197"/>
      <c r="P35" s="216"/>
    </row>
    <row r="36" spans="1:16" ht="25.5" thickBot="1">
      <c r="A36" s="232" t="s">
        <v>146</v>
      </c>
      <c r="B36" s="233" t="s">
        <v>147</v>
      </c>
      <c r="C36" s="234" t="s">
        <v>214</v>
      </c>
      <c r="D36" s="205">
        <f t="shared" ref="D36:J36" si="10">SUM(D37+D50)</f>
        <v>2244</v>
      </c>
      <c r="E36" s="205">
        <f t="shared" si="10"/>
        <v>288</v>
      </c>
      <c r="F36" s="296">
        <f t="shared" si="10"/>
        <v>1956</v>
      </c>
      <c r="G36" s="205">
        <f t="shared" si="10"/>
        <v>222</v>
      </c>
      <c r="H36" s="205">
        <f t="shared" si="10"/>
        <v>330</v>
      </c>
      <c r="I36" s="209">
        <f t="shared" si="10"/>
        <v>134</v>
      </c>
      <c r="J36" s="209">
        <f t="shared" si="10"/>
        <v>246</v>
      </c>
      <c r="K36" s="296">
        <f>SUM(K37+K43)</f>
        <v>162</v>
      </c>
      <c r="L36" s="296">
        <f>SUM(L38+L44+L46)</f>
        <v>384</v>
      </c>
      <c r="M36" s="300"/>
      <c r="N36" s="205">
        <f>SUM(N38+N44+N46)</f>
        <v>450</v>
      </c>
      <c r="O36" s="205">
        <f>SUM(O38+O44+O46)</f>
        <v>540</v>
      </c>
      <c r="P36" s="216"/>
    </row>
    <row r="37" spans="1:16" ht="15.75" thickBot="1">
      <c r="A37" s="235" t="s">
        <v>148</v>
      </c>
      <c r="B37" s="236" t="s">
        <v>149</v>
      </c>
      <c r="C37" s="234" t="s">
        <v>214</v>
      </c>
      <c r="D37" s="205">
        <f t="shared" ref="D37:L37" si="11">SUM(D38+D44+D46)</f>
        <v>2164</v>
      </c>
      <c r="E37" s="205">
        <f t="shared" si="11"/>
        <v>248</v>
      </c>
      <c r="F37" s="296">
        <f t="shared" si="11"/>
        <v>1916</v>
      </c>
      <c r="G37" s="205">
        <f t="shared" si="11"/>
        <v>222</v>
      </c>
      <c r="H37" s="205">
        <f t="shared" si="11"/>
        <v>290</v>
      </c>
      <c r="I37" s="209">
        <f t="shared" si="11"/>
        <v>134</v>
      </c>
      <c r="J37" s="209">
        <f t="shared" si="11"/>
        <v>246</v>
      </c>
      <c r="K37" s="296">
        <f t="shared" si="11"/>
        <v>162</v>
      </c>
      <c r="L37" s="296">
        <f t="shared" si="11"/>
        <v>384</v>
      </c>
      <c r="M37" s="300"/>
      <c r="N37" s="205">
        <f>SUM(N38+N44+N46)</f>
        <v>450</v>
      </c>
      <c r="O37" s="205">
        <f>SUM(O38+O44+O46)</f>
        <v>540</v>
      </c>
      <c r="P37" s="216"/>
    </row>
    <row r="38" spans="1:16" ht="51.75" thickBot="1">
      <c r="A38" s="237" t="s">
        <v>150</v>
      </c>
      <c r="B38" s="238" t="s">
        <v>193</v>
      </c>
      <c r="C38" s="94" t="s">
        <v>145</v>
      </c>
      <c r="D38" s="94">
        <f>SUM(D39:D43)</f>
        <v>1740</v>
      </c>
      <c r="E38" s="94">
        <f>SUM(E39:E43)</f>
        <v>118</v>
      </c>
      <c r="F38" s="305">
        <f t="shared" ref="F38:L38" si="12">SUM(F39:F43)</f>
        <v>1622</v>
      </c>
      <c r="G38" s="94">
        <f t="shared" si="12"/>
        <v>102</v>
      </c>
      <c r="H38" s="239">
        <f t="shared" si="12"/>
        <v>134</v>
      </c>
      <c r="I38" s="240">
        <f t="shared" si="12"/>
        <v>114</v>
      </c>
      <c r="J38" s="241">
        <f t="shared" si="12"/>
        <v>206</v>
      </c>
      <c r="K38" s="304">
        <f t="shared" si="12"/>
        <v>132</v>
      </c>
      <c r="L38" s="305">
        <f t="shared" si="12"/>
        <v>252</v>
      </c>
      <c r="M38" s="300">
        <v>12</v>
      </c>
      <c r="N38" s="75">
        <f>SUM(N39:N43)</f>
        <v>378</v>
      </c>
      <c r="O38" s="75">
        <f>SUM(O39:O43)</f>
        <v>540</v>
      </c>
      <c r="P38" s="216"/>
    </row>
    <row r="39" spans="1:16" ht="27" thickBot="1">
      <c r="A39" s="217" t="s">
        <v>151</v>
      </c>
      <c r="B39" s="218" t="s">
        <v>194</v>
      </c>
      <c r="C39" s="74" t="s">
        <v>123</v>
      </c>
      <c r="D39" s="197">
        <f>E39+F39</f>
        <v>60</v>
      </c>
      <c r="E39" s="197">
        <v>20</v>
      </c>
      <c r="F39" s="299">
        <v>40</v>
      </c>
      <c r="G39" s="197">
        <v>18</v>
      </c>
      <c r="H39" s="198">
        <v>22</v>
      </c>
      <c r="I39" s="201">
        <v>40</v>
      </c>
      <c r="J39" s="214"/>
      <c r="K39" s="298"/>
      <c r="L39" s="299"/>
      <c r="M39" s="300"/>
      <c r="N39" s="203"/>
      <c r="O39" s="197"/>
      <c r="P39" s="216"/>
    </row>
    <row r="40" spans="1:16" ht="39.75" thickBot="1">
      <c r="A40" s="217" t="s">
        <v>152</v>
      </c>
      <c r="B40" s="218" t="s">
        <v>195</v>
      </c>
      <c r="C40" s="204" t="s">
        <v>153</v>
      </c>
      <c r="D40" s="197">
        <f>E40+F40</f>
        <v>294</v>
      </c>
      <c r="E40" s="197">
        <v>98</v>
      </c>
      <c r="F40" s="299">
        <v>196</v>
      </c>
      <c r="G40" s="197">
        <v>84</v>
      </c>
      <c r="H40" s="198">
        <v>112</v>
      </c>
      <c r="I40" s="201">
        <v>10</v>
      </c>
      <c r="J40" s="214">
        <v>90</v>
      </c>
      <c r="K40" s="298">
        <v>60</v>
      </c>
      <c r="L40" s="299"/>
      <c r="M40" s="300">
        <v>6</v>
      </c>
      <c r="N40" s="203">
        <v>36</v>
      </c>
      <c r="O40" s="197"/>
      <c r="P40" s="216"/>
    </row>
    <row r="41" spans="1:16" ht="15.75" thickBot="1">
      <c r="A41" s="74" t="s">
        <v>155</v>
      </c>
      <c r="B41" s="218" t="s">
        <v>196</v>
      </c>
      <c r="C41" s="200" t="s">
        <v>154</v>
      </c>
      <c r="D41" s="197">
        <v>90</v>
      </c>
      <c r="E41" s="197"/>
      <c r="F41" s="299">
        <v>90</v>
      </c>
      <c r="G41" s="197"/>
      <c r="H41" s="198"/>
      <c r="I41" s="201">
        <v>64</v>
      </c>
      <c r="J41" s="214">
        <v>26</v>
      </c>
      <c r="K41" s="298"/>
      <c r="L41" s="299"/>
      <c r="M41" s="300"/>
      <c r="N41" s="203"/>
      <c r="O41" s="197"/>
      <c r="P41" s="216"/>
    </row>
    <row r="42" spans="1:16" ht="39.75" thickBot="1">
      <c r="A42" s="74" t="s">
        <v>156</v>
      </c>
      <c r="B42" s="218" t="s">
        <v>195</v>
      </c>
      <c r="C42" s="200" t="s">
        <v>154</v>
      </c>
      <c r="D42" s="197">
        <v>612</v>
      </c>
      <c r="E42" s="197"/>
      <c r="F42" s="299">
        <v>612</v>
      </c>
      <c r="G42" s="197"/>
      <c r="H42" s="198"/>
      <c r="I42" s="201"/>
      <c r="J42" s="214">
        <v>90</v>
      </c>
      <c r="K42" s="298">
        <v>72</v>
      </c>
      <c r="L42" s="299">
        <v>108</v>
      </c>
      <c r="M42" s="297"/>
      <c r="N42" s="215">
        <v>342</v>
      </c>
      <c r="O42" s="215"/>
      <c r="P42" s="208"/>
    </row>
    <row r="43" spans="1:16" ht="27" thickBot="1">
      <c r="A43" s="74" t="s">
        <v>157</v>
      </c>
      <c r="B43" s="218" t="s">
        <v>197</v>
      </c>
      <c r="C43" s="200" t="s">
        <v>154</v>
      </c>
      <c r="D43" s="197">
        <v>684</v>
      </c>
      <c r="E43" s="197"/>
      <c r="F43" s="299">
        <v>684</v>
      </c>
      <c r="G43" s="197"/>
      <c r="H43" s="198"/>
      <c r="I43" s="201"/>
      <c r="J43" s="214"/>
      <c r="K43" s="298"/>
      <c r="L43" s="299">
        <v>144</v>
      </c>
      <c r="M43" s="297"/>
      <c r="N43" s="203"/>
      <c r="O43" s="197">
        <v>540</v>
      </c>
      <c r="P43" s="211"/>
    </row>
    <row r="44" spans="1:16" ht="39" thickBot="1">
      <c r="A44" s="242" t="s">
        <v>158</v>
      </c>
      <c r="B44" s="238" t="s">
        <v>165</v>
      </c>
      <c r="C44" s="243" t="s">
        <v>145</v>
      </c>
      <c r="D44" s="244">
        <f t="shared" ref="D44:L44" si="13">SUM(D45:D45)</f>
        <v>298</v>
      </c>
      <c r="E44" s="244">
        <f t="shared" si="13"/>
        <v>94</v>
      </c>
      <c r="F44" s="307">
        <f t="shared" si="13"/>
        <v>204</v>
      </c>
      <c r="G44" s="244">
        <f t="shared" si="13"/>
        <v>88</v>
      </c>
      <c r="H44" s="245">
        <f t="shared" si="13"/>
        <v>116</v>
      </c>
      <c r="I44" s="246">
        <f t="shared" si="13"/>
        <v>20</v>
      </c>
      <c r="J44" s="247">
        <f t="shared" si="13"/>
        <v>40</v>
      </c>
      <c r="K44" s="306">
        <f t="shared" si="13"/>
        <v>30</v>
      </c>
      <c r="L44" s="307">
        <f t="shared" si="13"/>
        <v>42</v>
      </c>
      <c r="M44" s="308">
        <v>6</v>
      </c>
      <c r="N44" s="237">
        <f>SUM(N45:N45)</f>
        <v>72</v>
      </c>
      <c r="O44" s="237">
        <f>SUM(O45:O45)</f>
        <v>0</v>
      </c>
      <c r="P44" s="248">
        <v>18</v>
      </c>
    </row>
    <row r="45" spans="1:16" ht="39.75" thickBot="1">
      <c r="A45" s="217" t="s">
        <v>159</v>
      </c>
      <c r="B45" s="218" t="s">
        <v>198</v>
      </c>
      <c r="C45" s="204" t="s">
        <v>153</v>
      </c>
      <c r="D45" s="197">
        <f>E45+F45</f>
        <v>298</v>
      </c>
      <c r="E45" s="197">
        <v>94</v>
      </c>
      <c r="F45" s="299">
        <v>204</v>
      </c>
      <c r="G45" s="197">
        <v>88</v>
      </c>
      <c r="H45" s="198">
        <v>116</v>
      </c>
      <c r="I45" s="201">
        <v>20</v>
      </c>
      <c r="J45" s="214">
        <v>40</v>
      </c>
      <c r="K45" s="298">
        <v>30</v>
      </c>
      <c r="L45" s="299">
        <v>42</v>
      </c>
      <c r="M45" s="300"/>
      <c r="N45" s="203">
        <v>72</v>
      </c>
      <c r="O45" s="197"/>
      <c r="P45" s="216">
        <v>18</v>
      </c>
    </row>
    <row r="46" spans="1:16" ht="64.5" thickBot="1">
      <c r="A46" s="242" t="s">
        <v>161</v>
      </c>
      <c r="B46" s="238" t="s">
        <v>199</v>
      </c>
      <c r="C46" s="251" t="s">
        <v>120</v>
      </c>
      <c r="D46" s="244">
        <f t="shared" ref="D46:L46" si="14">SUM(D47:D49)</f>
        <v>126</v>
      </c>
      <c r="E46" s="244">
        <f t="shared" si="14"/>
        <v>36</v>
      </c>
      <c r="F46" s="307">
        <f t="shared" si="14"/>
        <v>90</v>
      </c>
      <c r="G46" s="244">
        <f t="shared" si="14"/>
        <v>32</v>
      </c>
      <c r="H46" s="252">
        <f t="shared" si="14"/>
        <v>40</v>
      </c>
      <c r="I46" s="246">
        <f t="shared" si="14"/>
        <v>0</v>
      </c>
      <c r="J46" s="247">
        <f t="shared" si="14"/>
        <v>0</v>
      </c>
      <c r="K46" s="306">
        <f t="shared" si="14"/>
        <v>0</v>
      </c>
      <c r="L46" s="307">
        <f t="shared" si="14"/>
        <v>90</v>
      </c>
      <c r="M46" s="300">
        <v>6</v>
      </c>
      <c r="N46" s="75">
        <f>SUM(N47:N49)</f>
        <v>0</v>
      </c>
      <c r="O46" s="75">
        <f>SUM(O47:O49)</f>
        <v>0</v>
      </c>
      <c r="P46" s="216"/>
    </row>
    <row r="47" spans="1:16" ht="25.5" thickBot="1">
      <c r="A47" s="217" t="s">
        <v>162</v>
      </c>
      <c r="B47" s="253" t="s">
        <v>200</v>
      </c>
      <c r="C47" s="74" t="s">
        <v>123</v>
      </c>
      <c r="D47" s="197">
        <f>E47+F47</f>
        <v>54</v>
      </c>
      <c r="E47" s="197">
        <v>18</v>
      </c>
      <c r="F47" s="299">
        <v>36</v>
      </c>
      <c r="G47" s="197">
        <v>16</v>
      </c>
      <c r="H47" s="198">
        <v>20</v>
      </c>
      <c r="I47" s="201"/>
      <c r="J47" s="214"/>
      <c r="K47" s="298"/>
      <c r="L47" s="299">
        <v>36</v>
      </c>
      <c r="M47" s="300"/>
      <c r="N47" s="203"/>
      <c r="O47" s="197"/>
      <c r="P47" s="216"/>
    </row>
    <row r="48" spans="1:16" ht="37.5" thickBot="1">
      <c r="A48" s="217" t="s">
        <v>163</v>
      </c>
      <c r="B48" s="253" t="s">
        <v>201</v>
      </c>
      <c r="C48" s="74" t="s">
        <v>123</v>
      </c>
      <c r="D48" s="197">
        <f>E48+F48</f>
        <v>54</v>
      </c>
      <c r="E48" s="197">
        <v>18</v>
      </c>
      <c r="F48" s="299">
        <v>36</v>
      </c>
      <c r="G48" s="197">
        <v>16</v>
      </c>
      <c r="H48" s="198">
        <v>20</v>
      </c>
      <c r="I48" s="201"/>
      <c r="J48" s="214"/>
      <c r="K48" s="298"/>
      <c r="L48" s="299">
        <v>36</v>
      </c>
      <c r="M48" s="300"/>
      <c r="N48" s="203"/>
      <c r="O48" s="197"/>
      <c r="P48" s="216"/>
    </row>
    <row r="49" spans="1:16" ht="15.75" thickBot="1">
      <c r="A49" s="74" t="s">
        <v>164</v>
      </c>
      <c r="B49" s="217" t="s">
        <v>202</v>
      </c>
      <c r="C49" s="197" t="s">
        <v>154</v>
      </c>
      <c r="D49" s="197">
        <v>18</v>
      </c>
      <c r="E49" s="197"/>
      <c r="F49" s="299">
        <v>18</v>
      </c>
      <c r="G49" s="197"/>
      <c r="H49" s="198"/>
      <c r="I49" s="201"/>
      <c r="J49" s="214"/>
      <c r="K49" s="298"/>
      <c r="L49" s="299">
        <v>18</v>
      </c>
      <c r="M49" s="300"/>
      <c r="N49" s="203"/>
      <c r="O49" s="197"/>
      <c r="P49" s="216"/>
    </row>
    <row r="50" spans="1:16" ht="15.75" thickBot="1">
      <c r="A50" s="254" t="s">
        <v>166</v>
      </c>
      <c r="B50" s="254" t="s">
        <v>167</v>
      </c>
      <c r="C50" s="255" t="s">
        <v>168</v>
      </c>
      <c r="D50" s="256">
        <v>80</v>
      </c>
      <c r="E50" s="256">
        <v>40</v>
      </c>
      <c r="F50" s="323">
        <v>40</v>
      </c>
      <c r="G50" s="256">
        <v>0</v>
      </c>
      <c r="H50" s="257">
        <v>40</v>
      </c>
      <c r="I50" s="249"/>
      <c r="J50" s="250"/>
      <c r="K50" s="298"/>
      <c r="L50" s="299"/>
      <c r="M50" s="309"/>
      <c r="N50" s="75"/>
      <c r="O50" s="77">
        <v>40</v>
      </c>
      <c r="P50" s="252"/>
    </row>
    <row r="51" spans="1:16" ht="15.75" thickBot="1">
      <c r="A51" s="465" t="s">
        <v>169</v>
      </c>
      <c r="B51" s="466"/>
      <c r="C51" s="258"/>
      <c r="D51" s="258">
        <f t="shared" ref="D51:J51" si="15">SUM(D29+D7)</f>
        <v>4548</v>
      </c>
      <c r="E51" s="258">
        <f t="shared" si="15"/>
        <v>372</v>
      </c>
      <c r="F51" s="310">
        <f t="shared" si="15"/>
        <v>4176</v>
      </c>
      <c r="G51" s="258">
        <f t="shared" si="15"/>
        <v>1160</v>
      </c>
      <c r="H51" s="258">
        <f t="shared" si="15"/>
        <v>1612</v>
      </c>
      <c r="I51" s="259">
        <f t="shared" si="15"/>
        <v>612</v>
      </c>
      <c r="J51" s="259">
        <f t="shared" si="15"/>
        <v>828</v>
      </c>
      <c r="K51" s="310">
        <v>612</v>
      </c>
      <c r="L51" s="310">
        <f>SUM(L29+L7)</f>
        <v>792</v>
      </c>
      <c r="M51" s="300"/>
      <c r="N51" s="258">
        <f>SUM(N29+N7)</f>
        <v>612</v>
      </c>
      <c r="O51" s="258">
        <f>SUM(O29+O7)</f>
        <v>720</v>
      </c>
      <c r="P51" s="216"/>
    </row>
    <row r="52" spans="1:16" ht="15.75" thickBot="1">
      <c r="A52" s="260" t="s">
        <v>170</v>
      </c>
      <c r="B52" s="261"/>
      <c r="C52" s="262"/>
      <c r="D52" s="262"/>
      <c r="E52" s="262"/>
      <c r="F52" s="315">
        <v>4176</v>
      </c>
      <c r="G52" s="262"/>
      <c r="H52" s="264"/>
      <c r="I52" s="572">
        <f>SUM(I51:J51)</f>
        <v>1440</v>
      </c>
      <c r="J52" s="573"/>
      <c r="K52" s="586">
        <v>1404</v>
      </c>
      <c r="L52" s="587"/>
      <c r="M52" s="300"/>
      <c r="N52" s="560">
        <f>SUM(N51:O51)</f>
        <v>1332</v>
      </c>
      <c r="O52" s="561"/>
      <c r="P52" s="198"/>
    </row>
    <row r="53" spans="1:16" ht="15.75" thickBot="1">
      <c r="A53" s="254" t="s">
        <v>171</v>
      </c>
      <c r="B53" s="265" t="s">
        <v>172</v>
      </c>
      <c r="C53" s="255"/>
      <c r="D53" s="255"/>
      <c r="E53" s="255"/>
      <c r="F53" s="312">
        <v>720</v>
      </c>
      <c r="G53" s="267"/>
      <c r="H53" s="268"/>
      <c r="I53" s="269">
        <v>64</v>
      </c>
      <c r="J53" s="270">
        <v>116</v>
      </c>
      <c r="K53" s="311">
        <v>72</v>
      </c>
      <c r="L53" s="312">
        <v>126</v>
      </c>
      <c r="M53" s="313"/>
      <c r="N53" s="266">
        <v>342</v>
      </c>
      <c r="O53" s="266"/>
      <c r="P53" s="271"/>
    </row>
    <row r="54" spans="1:16" ht="25.5" thickBot="1">
      <c r="A54" s="254" t="s">
        <v>173</v>
      </c>
      <c r="B54" s="272" t="s">
        <v>174</v>
      </c>
      <c r="C54" s="255"/>
      <c r="D54" s="255"/>
      <c r="E54" s="255"/>
      <c r="F54" s="315">
        <v>684</v>
      </c>
      <c r="G54" s="262"/>
      <c r="H54" s="264"/>
      <c r="I54" s="273"/>
      <c r="J54" s="274"/>
      <c r="K54" s="314"/>
      <c r="L54" s="315">
        <v>144</v>
      </c>
      <c r="M54" s="316"/>
      <c r="N54" s="153"/>
      <c r="O54" s="153">
        <v>540</v>
      </c>
      <c r="P54" s="121"/>
    </row>
    <row r="55" spans="1:16" ht="15.75" thickBot="1">
      <c r="A55" s="74" t="s">
        <v>175</v>
      </c>
      <c r="B55" s="262" t="s">
        <v>176</v>
      </c>
      <c r="C55" s="255"/>
      <c r="D55" s="255"/>
      <c r="E55" s="255"/>
      <c r="F55" s="315" t="s">
        <v>222</v>
      </c>
      <c r="G55" s="255"/>
      <c r="H55" s="275"/>
      <c r="I55" s="195"/>
      <c r="J55" s="196"/>
      <c r="K55" s="596" t="s">
        <v>220</v>
      </c>
      <c r="L55" s="597"/>
      <c r="M55" s="598"/>
      <c r="N55" s="461" t="s">
        <v>177</v>
      </c>
      <c r="O55" s="574"/>
      <c r="P55" s="462"/>
    </row>
    <row r="56" spans="1:16" ht="27.75" thickBot="1">
      <c r="A56" s="265" t="s">
        <v>179</v>
      </c>
      <c r="B56" s="276" t="s">
        <v>180</v>
      </c>
      <c r="C56" s="255"/>
      <c r="D56" s="255"/>
      <c r="E56" s="255"/>
      <c r="F56" s="315" t="s">
        <v>177</v>
      </c>
      <c r="G56" s="255"/>
      <c r="H56" s="275"/>
      <c r="I56" s="126"/>
      <c r="J56" s="127"/>
      <c r="K56" s="317"/>
      <c r="L56" s="318"/>
      <c r="M56" s="319"/>
      <c r="N56" s="263"/>
      <c r="O56" s="570" t="s">
        <v>177</v>
      </c>
      <c r="P56" s="571"/>
    </row>
    <row r="57" spans="1:16" ht="15.75" thickBot="1">
      <c r="A57" s="493" t="s">
        <v>181</v>
      </c>
      <c r="B57" s="494"/>
      <c r="C57" s="494"/>
      <c r="D57" s="494"/>
      <c r="E57" s="494"/>
      <c r="F57" s="494"/>
      <c r="G57" s="494"/>
      <c r="H57" s="495"/>
      <c r="I57" s="278"/>
      <c r="J57" s="277"/>
      <c r="K57" s="320"/>
      <c r="L57" s="321"/>
      <c r="M57" s="319"/>
      <c r="N57" s="278"/>
      <c r="O57" s="255"/>
      <c r="P57" s="277"/>
    </row>
    <row r="58" spans="1:16" ht="15.75" thickBot="1">
      <c r="A58" s="493" t="s">
        <v>182</v>
      </c>
      <c r="B58" s="494"/>
      <c r="C58" s="494"/>
      <c r="D58" s="494"/>
      <c r="E58" s="494"/>
      <c r="F58" s="494"/>
      <c r="G58" s="494"/>
      <c r="H58" s="495"/>
      <c r="I58" s="567">
        <v>5</v>
      </c>
      <c r="J58" s="568"/>
      <c r="K58" s="584">
        <v>5.5</v>
      </c>
      <c r="L58" s="585"/>
      <c r="M58" s="322"/>
      <c r="N58" s="567">
        <v>9.5</v>
      </c>
      <c r="O58" s="569"/>
      <c r="P58" s="277"/>
    </row>
    <row r="59" spans="1:16" ht="15.75" thickBot="1">
      <c r="A59" s="493" t="s">
        <v>183</v>
      </c>
      <c r="B59" s="494"/>
      <c r="C59" s="494"/>
      <c r="D59" s="494"/>
      <c r="E59" s="494"/>
      <c r="F59" s="494"/>
      <c r="G59" s="494"/>
      <c r="H59" s="495"/>
      <c r="I59" s="567">
        <v>0</v>
      </c>
      <c r="J59" s="568"/>
      <c r="K59" s="584">
        <v>4</v>
      </c>
      <c r="L59" s="585"/>
      <c r="M59" s="322"/>
      <c r="N59" s="567">
        <v>15</v>
      </c>
      <c r="O59" s="569"/>
      <c r="P59" s="277"/>
    </row>
    <row r="60" spans="1:16" ht="15.75" thickBot="1">
      <c r="A60" s="490" t="s">
        <v>185</v>
      </c>
      <c r="B60" s="491"/>
      <c r="C60" s="491"/>
      <c r="D60" s="491"/>
      <c r="E60" s="491"/>
      <c r="F60" s="491"/>
      <c r="G60" s="491"/>
      <c r="H60" s="492"/>
      <c r="I60" s="567">
        <v>6</v>
      </c>
      <c r="J60" s="568"/>
      <c r="K60" s="584">
        <v>9</v>
      </c>
      <c r="L60" s="585"/>
      <c r="M60" s="322"/>
      <c r="N60" s="567">
        <v>2</v>
      </c>
      <c r="O60" s="569"/>
      <c r="P60" s="279"/>
    </row>
    <row r="61" spans="1:16" ht="15.75" thickBot="1">
      <c r="A61" s="490" t="s">
        <v>186</v>
      </c>
      <c r="B61" s="491"/>
      <c r="C61" s="491"/>
      <c r="D61" s="491"/>
      <c r="E61" s="491"/>
      <c r="F61" s="491"/>
      <c r="G61" s="491"/>
      <c r="H61" s="492"/>
      <c r="I61" s="567">
        <v>0</v>
      </c>
      <c r="J61" s="568"/>
      <c r="K61" s="584">
        <v>4</v>
      </c>
      <c r="L61" s="585"/>
      <c r="M61" s="322"/>
      <c r="N61" s="567">
        <v>4</v>
      </c>
      <c r="O61" s="569"/>
      <c r="P61" s="279"/>
    </row>
    <row r="62" spans="1:16">
      <c r="A62" s="472"/>
      <c r="B62" s="472"/>
      <c r="C62" s="472"/>
      <c r="D62" s="472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</row>
    <row r="63" spans="1:16">
      <c r="A63" s="282"/>
      <c r="B63" s="283" t="s">
        <v>18</v>
      </c>
      <c r="C63" s="282"/>
      <c r="D63" s="282"/>
      <c r="E63" s="282"/>
      <c r="F63" s="281"/>
      <c r="G63" s="142"/>
      <c r="H63" s="142"/>
      <c r="I63" s="142"/>
      <c r="J63" s="142"/>
      <c r="K63" s="142"/>
      <c r="L63" s="142"/>
      <c r="M63" s="142"/>
      <c r="N63" s="142"/>
      <c r="O63" s="142"/>
      <c r="P63" s="142"/>
    </row>
    <row r="64" spans="1:16" ht="28.5" customHeight="1">
      <c r="A64" s="592" t="s">
        <v>207</v>
      </c>
      <c r="B64" s="592"/>
      <c r="C64" s="592"/>
      <c r="D64" s="592"/>
      <c r="E64" s="592"/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</row>
    <row r="65" spans="1:16">
      <c r="A65" s="280"/>
      <c r="B65" s="582" t="s">
        <v>204</v>
      </c>
      <c r="C65" s="582"/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142"/>
      <c r="P65" s="142"/>
    </row>
    <row r="66" spans="1:16">
      <c r="A66" s="280"/>
      <c r="B66" s="583" t="s">
        <v>205</v>
      </c>
      <c r="C66" s="583"/>
      <c r="D66" s="583"/>
      <c r="E66" s="583"/>
      <c r="F66" s="583"/>
      <c r="G66" s="583"/>
      <c r="H66" s="583"/>
      <c r="I66" s="583"/>
      <c r="J66" s="583"/>
      <c r="K66" s="583"/>
      <c r="L66" s="583"/>
      <c r="M66" s="583"/>
      <c r="N66" s="583"/>
      <c r="O66" s="142"/>
      <c r="P66" s="142"/>
    </row>
    <row r="67" spans="1:16">
      <c r="A67" s="280"/>
      <c r="B67" s="583" t="s">
        <v>76</v>
      </c>
      <c r="C67" s="583"/>
      <c r="D67" s="583"/>
      <c r="E67" s="583"/>
      <c r="F67" s="583"/>
      <c r="G67" s="583"/>
      <c r="H67" s="583"/>
      <c r="I67" s="583"/>
      <c r="J67" s="583"/>
      <c r="K67" s="583"/>
      <c r="L67" s="583"/>
      <c r="M67" s="583"/>
      <c r="N67" s="583"/>
      <c r="O67" s="142"/>
      <c r="P67" s="142"/>
    </row>
    <row r="68" spans="1:16">
      <c r="A68" s="199"/>
      <c r="B68" s="482" t="s">
        <v>77</v>
      </c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482"/>
      <c r="O68" s="142"/>
      <c r="P68" s="142"/>
    </row>
    <row r="69" spans="1:16">
      <c r="A69" s="199"/>
      <c r="B69" s="482" t="s">
        <v>190</v>
      </c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482"/>
      <c r="N69" s="142"/>
      <c r="O69" s="142"/>
      <c r="P69" s="142"/>
    </row>
    <row r="70" spans="1:16">
      <c r="A70" s="199"/>
      <c r="B70" s="482" t="s">
        <v>191</v>
      </c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482"/>
      <c r="O70" s="142"/>
      <c r="P70" s="142"/>
    </row>
    <row r="71" spans="1:16">
      <c r="A71" s="482"/>
      <c r="B71" s="482"/>
      <c r="C71" s="482"/>
      <c r="D71" s="482"/>
      <c r="E71" s="482"/>
      <c r="F71" s="482"/>
      <c r="G71" s="482"/>
      <c r="H71" s="482"/>
      <c r="I71" s="482"/>
      <c r="J71" s="482"/>
      <c r="K71" s="482"/>
      <c r="L71" s="482"/>
      <c r="M71" s="482"/>
      <c r="N71" s="482"/>
      <c r="O71" s="142"/>
      <c r="P71" s="142"/>
    </row>
  </sheetData>
  <mergeCells count="52">
    <mergeCell ref="A64:P64"/>
    <mergeCell ref="A1:A5"/>
    <mergeCell ref="B1:B5"/>
    <mergeCell ref="C1:C5"/>
    <mergeCell ref="D1:H1"/>
    <mergeCell ref="I1:P1"/>
    <mergeCell ref="D2:D5"/>
    <mergeCell ref="E2:E5"/>
    <mergeCell ref="F2:H2"/>
    <mergeCell ref="I2:J2"/>
    <mergeCell ref="K2:M2"/>
    <mergeCell ref="K55:M55"/>
    <mergeCell ref="N55:P55"/>
    <mergeCell ref="N2:P2"/>
    <mergeCell ref="F3:F5"/>
    <mergeCell ref="G3:H3"/>
    <mergeCell ref="L3:M3"/>
    <mergeCell ref="O3:P3"/>
    <mergeCell ref="G4:G5"/>
    <mergeCell ref="H4:H5"/>
    <mergeCell ref="A29:B29"/>
    <mergeCell ref="C9:C10"/>
    <mergeCell ref="A51:B51"/>
    <mergeCell ref="I52:J52"/>
    <mergeCell ref="K52:L52"/>
    <mergeCell ref="N52:O52"/>
    <mergeCell ref="O56:P56"/>
    <mergeCell ref="I60:J60"/>
    <mergeCell ref="K60:L60"/>
    <mergeCell ref="N60:O60"/>
    <mergeCell ref="I58:J58"/>
    <mergeCell ref="K58:L58"/>
    <mergeCell ref="N58:O58"/>
    <mergeCell ref="I59:J59"/>
    <mergeCell ref="K59:L59"/>
    <mergeCell ref="N59:O59"/>
    <mergeCell ref="B68:N68"/>
    <mergeCell ref="B69:M69"/>
    <mergeCell ref="B70:N70"/>
    <mergeCell ref="A71:N71"/>
    <mergeCell ref="A57:H57"/>
    <mergeCell ref="A58:H58"/>
    <mergeCell ref="A59:H59"/>
    <mergeCell ref="A60:H60"/>
    <mergeCell ref="B65:N65"/>
    <mergeCell ref="B66:N66"/>
    <mergeCell ref="B67:N67"/>
    <mergeCell ref="A61:H61"/>
    <mergeCell ref="I61:J61"/>
    <mergeCell ref="K61:L61"/>
    <mergeCell ref="N61:O61"/>
    <mergeCell ref="A62:P62"/>
  </mergeCells>
  <pageMargins left="0.7" right="0.7" top="0.75" bottom="0.75" header="0.3" footer="0.3"/>
  <pageSetup paperSize="9" scale="95" orientation="landscape" r:id="rId1"/>
  <rowBreaks count="2" manualBreakCount="2">
    <brk id="28" max="16383" man="1"/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71"/>
  <sheetViews>
    <sheetView view="pageBreakPreview" zoomScaleNormal="110" zoomScaleSheetLayoutView="100" workbookViewId="0">
      <selection activeCell="F23" sqref="F23"/>
    </sheetView>
  </sheetViews>
  <sheetFormatPr defaultRowHeight="15"/>
  <cols>
    <col min="1" max="1" width="8" customWidth="1"/>
    <col min="2" max="2" width="31.28515625" customWidth="1"/>
    <col min="3" max="3" width="6.42578125" customWidth="1"/>
    <col min="4" max="4" width="7.5703125" customWidth="1"/>
    <col min="5" max="5" width="8" customWidth="1"/>
    <col min="6" max="6" width="6.7109375" customWidth="1"/>
    <col min="7" max="7" width="7.42578125" customWidth="1"/>
    <col min="8" max="8" width="9.140625" customWidth="1"/>
    <col min="9" max="9" width="8.42578125" customWidth="1"/>
    <col min="10" max="10" width="9.140625" customWidth="1"/>
    <col min="11" max="12" width="9.42578125" customWidth="1"/>
    <col min="13" max="14" width="10.5703125" customWidth="1"/>
  </cols>
  <sheetData>
    <row r="1" spans="1:14" ht="24" customHeight="1" thickTop="1" thickBot="1">
      <c r="A1" s="602" t="s">
        <v>95</v>
      </c>
      <c r="B1" s="605" t="s">
        <v>96</v>
      </c>
      <c r="C1" s="608" t="s">
        <v>97</v>
      </c>
      <c r="D1" s="575" t="s">
        <v>98</v>
      </c>
      <c r="E1" s="576"/>
      <c r="F1" s="576"/>
      <c r="G1" s="576"/>
      <c r="H1" s="576"/>
      <c r="I1" s="609" t="s">
        <v>99</v>
      </c>
      <c r="J1" s="564"/>
      <c r="K1" s="610"/>
      <c r="L1" s="610"/>
      <c r="M1" s="564"/>
      <c r="N1" s="611"/>
    </row>
    <row r="2" spans="1:14" ht="16.5" thickTop="1" thickBot="1">
      <c r="A2" s="603"/>
      <c r="B2" s="606"/>
      <c r="C2" s="508"/>
      <c r="D2" s="507" t="s">
        <v>100</v>
      </c>
      <c r="E2" s="507" t="s">
        <v>101</v>
      </c>
      <c r="F2" s="578" t="s">
        <v>102</v>
      </c>
      <c r="G2" s="579"/>
      <c r="H2" s="579"/>
      <c r="I2" s="612" t="s">
        <v>103</v>
      </c>
      <c r="J2" s="613"/>
      <c r="K2" s="614" t="s">
        <v>104</v>
      </c>
      <c r="L2" s="615"/>
      <c r="M2" s="441" t="s">
        <v>105</v>
      </c>
      <c r="N2" s="617"/>
    </row>
    <row r="3" spans="1:14" ht="15.75" thickBot="1">
      <c r="A3" s="603"/>
      <c r="B3" s="606"/>
      <c r="C3" s="508"/>
      <c r="D3" s="508"/>
      <c r="E3" s="508"/>
      <c r="F3" s="599" t="s">
        <v>106</v>
      </c>
      <c r="G3" s="448" t="s">
        <v>107</v>
      </c>
      <c r="H3" s="449"/>
      <c r="I3" s="215" t="s">
        <v>240</v>
      </c>
      <c r="J3" s="408" t="s">
        <v>241</v>
      </c>
      <c r="K3" s="427" t="s">
        <v>242</v>
      </c>
      <c r="L3" s="428" t="s">
        <v>243</v>
      </c>
      <c r="M3" s="418" t="s">
        <v>244</v>
      </c>
      <c r="N3" s="197" t="s">
        <v>245</v>
      </c>
    </row>
    <row r="4" spans="1:14" ht="67.5" customHeight="1" thickBot="1">
      <c r="A4" s="604"/>
      <c r="B4" s="607"/>
      <c r="C4" s="509"/>
      <c r="D4" s="508"/>
      <c r="E4" s="508"/>
      <c r="F4" s="600"/>
      <c r="G4" s="354" t="s">
        <v>114</v>
      </c>
      <c r="H4" s="353" t="s">
        <v>115</v>
      </c>
      <c r="I4" s="355" t="s">
        <v>237</v>
      </c>
      <c r="J4" s="409" t="s">
        <v>238</v>
      </c>
      <c r="K4" s="356" t="s">
        <v>237</v>
      </c>
      <c r="L4" s="356" t="s">
        <v>247</v>
      </c>
      <c r="M4" s="419" t="s">
        <v>239</v>
      </c>
      <c r="N4" s="357" t="s">
        <v>248</v>
      </c>
    </row>
    <row r="5" spans="1:14" ht="15.75" thickBot="1">
      <c r="A5" s="78">
        <v>1</v>
      </c>
      <c r="B5" s="79">
        <v>2</v>
      </c>
      <c r="C5" s="79">
        <v>3</v>
      </c>
      <c r="D5" s="184">
        <v>4</v>
      </c>
      <c r="E5" s="184">
        <v>5</v>
      </c>
      <c r="F5" s="293">
        <v>6</v>
      </c>
      <c r="G5" s="184">
        <v>7</v>
      </c>
      <c r="H5" s="347">
        <v>8</v>
      </c>
      <c r="I5" s="194">
        <v>9</v>
      </c>
      <c r="J5" s="410">
        <v>10</v>
      </c>
      <c r="K5" s="293">
        <v>11</v>
      </c>
      <c r="L5" s="293">
        <v>12</v>
      </c>
      <c r="M5" s="420">
        <v>14</v>
      </c>
      <c r="N5" s="79">
        <v>15</v>
      </c>
    </row>
    <row r="6" spans="1:14" ht="15.75" thickBot="1">
      <c r="A6" s="203"/>
      <c r="B6" s="254" t="s">
        <v>117</v>
      </c>
      <c r="C6" s="204" t="s">
        <v>226</v>
      </c>
      <c r="D6" s="339">
        <f t="shared" ref="D6" si="0">SUM(D7+D20+D25)</f>
        <v>1980</v>
      </c>
      <c r="E6" s="339"/>
      <c r="F6" s="296">
        <f t="shared" ref="F6:L6" si="1">SUM(F7+F20+F25)</f>
        <v>1980</v>
      </c>
      <c r="G6" s="339">
        <f t="shared" si="1"/>
        <v>832</v>
      </c>
      <c r="H6" s="348">
        <f t="shared" si="1"/>
        <v>1148</v>
      </c>
      <c r="I6" s="209">
        <f t="shared" si="1"/>
        <v>490</v>
      </c>
      <c r="J6" s="411">
        <f t="shared" si="1"/>
        <v>568</v>
      </c>
      <c r="K6" s="296">
        <f t="shared" si="1"/>
        <v>414</v>
      </c>
      <c r="L6" s="296">
        <f t="shared" si="1"/>
        <v>372</v>
      </c>
      <c r="M6" s="421">
        <f>SUM(M7+M20+M25)</f>
        <v>140</v>
      </c>
      <c r="N6" s="210">
        <f>SUM(N7+N20+N25)</f>
        <v>68</v>
      </c>
    </row>
    <row r="7" spans="1:14" ht="24.75" thickBot="1">
      <c r="A7" s="212" t="s">
        <v>118</v>
      </c>
      <c r="B7" s="149" t="s">
        <v>119</v>
      </c>
      <c r="C7" s="205" t="s">
        <v>225</v>
      </c>
      <c r="D7" s="339">
        <f t="shared" ref="D7" si="2">SUM(D8:D16)</f>
        <v>1335</v>
      </c>
      <c r="E7" s="339"/>
      <c r="F7" s="296">
        <f>SUM(F8:F16)</f>
        <v>1335</v>
      </c>
      <c r="G7" s="339">
        <f t="shared" ref="G7:J7" si="3">SUM(G8:G16)</f>
        <v>553</v>
      </c>
      <c r="H7" s="348">
        <f t="shared" si="3"/>
        <v>782</v>
      </c>
      <c r="I7" s="209">
        <f t="shared" si="3"/>
        <v>342</v>
      </c>
      <c r="J7" s="411">
        <f t="shared" si="3"/>
        <v>422</v>
      </c>
      <c r="K7" s="296">
        <f>SUM(K8:K19)</f>
        <v>233</v>
      </c>
      <c r="L7" s="296">
        <f>SUM(L8:L19)</f>
        <v>237</v>
      </c>
      <c r="M7" s="421">
        <f>SUM(M8:M19)</f>
        <v>69</v>
      </c>
      <c r="N7" s="205">
        <f>SUM(N8:N19)</f>
        <v>32</v>
      </c>
    </row>
    <row r="8" spans="1:14" ht="15.75" thickBot="1">
      <c r="A8" s="74" t="s">
        <v>224</v>
      </c>
      <c r="B8" s="326" t="s">
        <v>28</v>
      </c>
      <c r="C8" s="590" t="s">
        <v>120</v>
      </c>
      <c r="D8" s="340">
        <v>114</v>
      </c>
      <c r="E8" s="340"/>
      <c r="F8" s="299">
        <v>114</v>
      </c>
      <c r="G8" s="340">
        <v>50</v>
      </c>
      <c r="H8" s="349">
        <v>64</v>
      </c>
      <c r="I8" s="215">
        <v>30</v>
      </c>
      <c r="J8" s="412">
        <v>40</v>
      </c>
      <c r="K8" s="299">
        <v>22</v>
      </c>
      <c r="L8" s="299">
        <v>22</v>
      </c>
      <c r="M8" s="402"/>
      <c r="N8" s="197"/>
    </row>
    <row r="9" spans="1:14" ht="15.75" thickBot="1">
      <c r="A9" s="74" t="s">
        <v>121</v>
      </c>
      <c r="B9" s="326" t="s">
        <v>30</v>
      </c>
      <c r="C9" s="591"/>
      <c r="D9" s="340">
        <v>171</v>
      </c>
      <c r="E9" s="340"/>
      <c r="F9" s="299">
        <v>171</v>
      </c>
      <c r="G9" s="340">
        <v>73</v>
      </c>
      <c r="H9" s="349">
        <v>98</v>
      </c>
      <c r="I9" s="215">
        <v>30</v>
      </c>
      <c r="J9" s="412">
        <v>40</v>
      </c>
      <c r="K9" s="299">
        <v>50</v>
      </c>
      <c r="L9" s="299">
        <v>51</v>
      </c>
      <c r="M9" s="402"/>
      <c r="N9" s="197"/>
    </row>
    <row r="10" spans="1:14" ht="15.75" thickBot="1">
      <c r="A10" s="74" t="s">
        <v>124</v>
      </c>
      <c r="B10" s="326" t="s">
        <v>122</v>
      </c>
      <c r="C10" s="74" t="s">
        <v>123</v>
      </c>
      <c r="D10" s="340">
        <v>156</v>
      </c>
      <c r="E10" s="340"/>
      <c r="F10" s="299">
        <v>156</v>
      </c>
      <c r="G10" s="340">
        <v>68</v>
      </c>
      <c r="H10" s="349">
        <v>88</v>
      </c>
      <c r="I10" s="215">
        <v>38</v>
      </c>
      <c r="J10" s="412">
        <v>40</v>
      </c>
      <c r="K10" s="299">
        <v>42</v>
      </c>
      <c r="L10" s="299">
        <v>36</v>
      </c>
      <c r="M10" s="402"/>
      <c r="N10" s="197"/>
    </row>
    <row r="11" spans="1:14" ht="15.75" thickBot="1">
      <c r="A11" s="74" t="s">
        <v>125</v>
      </c>
      <c r="B11" s="74" t="s">
        <v>34</v>
      </c>
      <c r="C11" s="197" t="s">
        <v>123</v>
      </c>
      <c r="D11" s="340">
        <v>186</v>
      </c>
      <c r="E11" s="340"/>
      <c r="F11" s="299">
        <v>186</v>
      </c>
      <c r="G11" s="340">
        <v>100</v>
      </c>
      <c r="H11" s="349">
        <v>86</v>
      </c>
      <c r="I11" s="215">
        <v>40</v>
      </c>
      <c r="J11" s="412">
        <v>60</v>
      </c>
      <c r="K11" s="299">
        <v>38</v>
      </c>
      <c r="L11" s="299">
        <v>48</v>
      </c>
      <c r="M11" s="402"/>
      <c r="N11" s="197"/>
    </row>
    <row r="12" spans="1:14" ht="15.75" thickBot="1">
      <c r="A12" s="74" t="s">
        <v>126</v>
      </c>
      <c r="B12" s="197" t="s">
        <v>13</v>
      </c>
      <c r="C12" s="74" t="s">
        <v>123</v>
      </c>
      <c r="D12" s="340">
        <v>171</v>
      </c>
      <c r="E12" s="340"/>
      <c r="F12" s="299">
        <v>171</v>
      </c>
      <c r="G12" s="340"/>
      <c r="H12" s="349">
        <v>171</v>
      </c>
      <c r="I12" s="215">
        <v>40</v>
      </c>
      <c r="J12" s="412">
        <v>46</v>
      </c>
      <c r="K12" s="299">
        <v>45</v>
      </c>
      <c r="L12" s="299">
        <v>40</v>
      </c>
      <c r="M12" s="402"/>
      <c r="N12" s="197"/>
    </row>
    <row r="13" spans="1:14" ht="15.75" thickBot="1">
      <c r="A13" s="74" t="s">
        <v>127</v>
      </c>
      <c r="B13" s="197" t="s">
        <v>44</v>
      </c>
      <c r="C13" s="74" t="s">
        <v>123</v>
      </c>
      <c r="D13" s="340">
        <v>72</v>
      </c>
      <c r="E13" s="340"/>
      <c r="F13" s="299">
        <v>72</v>
      </c>
      <c r="G13" s="340">
        <v>32</v>
      </c>
      <c r="H13" s="349">
        <v>40</v>
      </c>
      <c r="I13" s="215">
        <v>32</v>
      </c>
      <c r="J13" s="412"/>
      <c r="K13" s="299"/>
      <c r="L13" s="299">
        <v>40</v>
      </c>
      <c r="M13" s="402"/>
      <c r="N13" s="197"/>
    </row>
    <row r="14" spans="1:14" ht="25.5" thickBot="1">
      <c r="A14" s="72" t="s">
        <v>129</v>
      </c>
      <c r="B14" s="217" t="s">
        <v>128</v>
      </c>
      <c r="C14" s="74" t="s">
        <v>123</v>
      </c>
      <c r="D14" s="340">
        <v>171</v>
      </c>
      <c r="E14" s="340"/>
      <c r="F14" s="299">
        <v>171</v>
      </c>
      <c r="G14" s="340">
        <v>100</v>
      </c>
      <c r="H14" s="349">
        <v>71</v>
      </c>
      <c r="I14" s="215"/>
      <c r="J14" s="412">
        <v>34</v>
      </c>
      <c r="K14" s="299">
        <v>36</v>
      </c>
      <c r="L14" s="299"/>
      <c r="M14" s="402">
        <v>69</v>
      </c>
      <c r="N14" s="197">
        <v>32</v>
      </c>
    </row>
    <row r="15" spans="1:14" ht="15.75" thickBot="1">
      <c r="A15" s="72" t="s">
        <v>227</v>
      </c>
      <c r="B15" s="217" t="s">
        <v>55</v>
      </c>
      <c r="C15" s="74" t="s">
        <v>123</v>
      </c>
      <c r="D15" s="340">
        <v>36</v>
      </c>
      <c r="E15" s="340"/>
      <c r="F15" s="299">
        <v>36</v>
      </c>
      <c r="G15" s="340">
        <v>16</v>
      </c>
      <c r="H15" s="349">
        <v>20</v>
      </c>
      <c r="I15" s="215"/>
      <c r="J15" s="412">
        <v>36</v>
      </c>
      <c r="K15" s="299"/>
      <c r="L15" s="299"/>
      <c r="M15" s="402"/>
      <c r="N15" s="197"/>
    </row>
    <row r="16" spans="1:14" ht="15.75" thickBot="1">
      <c r="A16" s="72" t="s">
        <v>42</v>
      </c>
      <c r="B16" s="88" t="s">
        <v>130</v>
      </c>
      <c r="C16" s="74" t="s">
        <v>123</v>
      </c>
      <c r="D16" s="340">
        <f t="shared" ref="D16" si="4">SUM(D17:D19)</f>
        <v>258</v>
      </c>
      <c r="E16" s="340"/>
      <c r="F16" s="299">
        <f>SUM(F17:F19)</f>
        <v>258</v>
      </c>
      <c r="G16" s="340">
        <f>SUM(G17:G19)</f>
        <v>114</v>
      </c>
      <c r="H16" s="349">
        <f>SUM(H17:H19)</f>
        <v>144</v>
      </c>
      <c r="I16" s="215">
        <f>SUM(I17:I19)</f>
        <v>132</v>
      </c>
      <c r="J16" s="412">
        <f>SUM(J17:J19)</f>
        <v>126</v>
      </c>
      <c r="K16" s="299"/>
      <c r="L16" s="299"/>
      <c r="M16" s="402"/>
      <c r="N16" s="197"/>
    </row>
    <row r="17" spans="1:14" ht="15.75" thickBot="1">
      <c r="A17" s="72" t="s">
        <v>228</v>
      </c>
      <c r="B17" s="197" t="s">
        <v>131</v>
      </c>
      <c r="C17" s="74" t="s">
        <v>123</v>
      </c>
      <c r="D17" s="340">
        <v>114</v>
      </c>
      <c r="E17" s="340"/>
      <c r="F17" s="299">
        <v>114</v>
      </c>
      <c r="G17" s="340">
        <v>50</v>
      </c>
      <c r="H17" s="349">
        <v>64</v>
      </c>
      <c r="I17" s="215">
        <v>58</v>
      </c>
      <c r="J17" s="412">
        <v>56</v>
      </c>
      <c r="K17" s="299"/>
      <c r="L17" s="299"/>
      <c r="M17" s="402"/>
      <c r="N17" s="197"/>
    </row>
    <row r="18" spans="1:14" ht="15.75" thickBot="1">
      <c r="A18" s="72" t="s">
        <v>235</v>
      </c>
      <c r="B18" s="218" t="s">
        <v>132</v>
      </c>
      <c r="C18" s="74" t="s">
        <v>123</v>
      </c>
      <c r="D18" s="340">
        <v>72</v>
      </c>
      <c r="E18" s="340"/>
      <c r="F18" s="299">
        <v>72</v>
      </c>
      <c r="G18" s="340">
        <v>32</v>
      </c>
      <c r="H18" s="349">
        <v>40</v>
      </c>
      <c r="I18" s="215">
        <v>38</v>
      </c>
      <c r="J18" s="412">
        <v>34</v>
      </c>
      <c r="K18" s="299"/>
      <c r="L18" s="299"/>
      <c r="M18" s="402"/>
      <c r="N18" s="197"/>
    </row>
    <row r="19" spans="1:14" ht="15.75" thickBot="1">
      <c r="A19" s="72" t="s">
        <v>255</v>
      </c>
      <c r="B19" s="219" t="s">
        <v>133</v>
      </c>
      <c r="C19" s="93" t="s">
        <v>123</v>
      </c>
      <c r="D19" s="340">
        <v>72</v>
      </c>
      <c r="E19" s="340"/>
      <c r="F19" s="299">
        <v>72</v>
      </c>
      <c r="G19" s="340">
        <v>32</v>
      </c>
      <c r="H19" s="349">
        <v>40</v>
      </c>
      <c r="I19" s="215">
        <v>36</v>
      </c>
      <c r="J19" s="412">
        <v>36</v>
      </c>
      <c r="K19" s="299"/>
      <c r="L19" s="299"/>
      <c r="M19" s="402"/>
      <c r="N19" s="197"/>
    </row>
    <row r="20" spans="1:14" ht="27.75" thickBot="1">
      <c r="A20" s="220" t="s">
        <v>134</v>
      </c>
      <c r="B20" s="221" t="s">
        <v>135</v>
      </c>
      <c r="C20" s="163" t="s">
        <v>215</v>
      </c>
      <c r="D20" s="339">
        <f t="shared" ref="D20" si="5">SUM(D21:D24)</f>
        <v>573</v>
      </c>
      <c r="E20" s="339"/>
      <c r="F20" s="296">
        <f t="shared" ref="F20:L20" si="6">SUM(F21:F24)</f>
        <v>573</v>
      </c>
      <c r="G20" s="339">
        <f t="shared" si="6"/>
        <v>247</v>
      </c>
      <c r="H20" s="348">
        <f t="shared" si="6"/>
        <v>326</v>
      </c>
      <c r="I20" s="209">
        <f t="shared" si="6"/>
        <v>148</v>
      </c>
      <c r="J20" s="411">
        <f t="shared" si="6"/>
        <v>110</v>
      </c>
      <c r="K20" s="296">
        <f t="shared" si="6"/>
        <v>145</v>
      </c>
      <c r="L20" s="296">
        <f t="shared" si="6"/>
        <v>135</v>
      </c>
      <c r="M20" s="421">
        <f>SUM(M21:M24)</f>
        <v>35</v>
      </c>
      <c r="N20" s="205">
        <f>SUM(N21:N24)</f>
        <v>0</v>
      </c>
    </row>
    <row r="21" spans="1:14" ht="15.75" thickBot="1">
      <c r="A21" s="72" t="s">
        <v>229</v>
      </c>
      <c r="B21" s="197" t="s">
        <v>48</v>
      </c>
      <c r="C21" s="88" t="s">
        <v>120</v>
      </c>
      <c r="D21" s="340">
        <v>285</v>
      </c>
      <c r="E21" s="340"/>
      <c r="F21" s="299">
        <v>285</v>
      </c>
      <c r="G21" s="340">
        <v>123</v>
      </c>
      <c r="H21" s="349">
        <v>162</v>
      </c>
      <c r="I21" s="215">
        <v>66</v>
      </c>
      <c r="J21" s="412">
        <v>66</v>
      </c>
      <c r="K21" s="299">
        <v>82</v>
      </c>
      <c r="L21" s="299">
        <v>71</v>
      </c>
      <c r="M21" s="402"/>
      <c r="N21" s="197"/>
    </row>
    <row r="22" spans="1:14" ht="15.75" thickBot="1">
      <c r="A22" s="72" t="s">
        <v>230</v>
      </c>
      <c r="B22" s="197" t="s">
        <v>50</v>
      </c>
      <c r="C22" s="88" t="s">
        <v>120</v>
      </c>
      <c r="D22" s="340">
        <v>144</v>
      </c>
      <c r="E22" s="340"/>
      <c r="F22" s="299">
        <v>144</v>
      </c>
      <c r="G22" s="340">
        <v>62</v>
      </c>
      <c r="H22" s="349">
        <v>82</v>
      </c>
      <c r="I22" s="215">
        <v>46</v>
      </c>
      <c r="J22" s="412">
        <v>44</v>
      </c>
      <c r="K22" s="299">
        <v>26</v>
      </c>
      <c r="L22" s="299">
        <v>28</v>
      </c>
      <c r="M22" s="402"/>
      <c r="N22" s="197"/>
    </row>
    <row r="23" spans="1:14" ht="15.75" thickBot="1">
      <c r="A23" s="72" t="s">
        <v>231</v>
      </c>
      <c r="B23" s="197" t="s">
        <v>257</v>
      </c>
      <c r="C23" s="88" t="s">
        <v>123</v>
      </c>
      <c r="D23" s="340">
        <v>36</v>
      </c>
      <c r="E23" s="340"/>
      <c r="F23" s="299">
        <v>36</v>
      </c>
      <c r="G23" s="340">
        <v>16</v>
      </c>
      <c r="H23" s="349">
        <v>20</v>
      </c>
      <c r="I23" s="215"/>
      <c r="J23" s="412"/>
      <c r="K23" s="299"/>
      <c r="L23" s="299">
        <v>36</v>
      </c>
      <c r="M23" s="402"/>
      <c r="N23" s="197"/>
    </row>
    <row r="24" spans="1:14" ht="15.75" thickBot="1">
      <c r="A24" s="72" t="s">
        <v>256</v>
      </c>
      <c r="B24" s="197" t="s">
        <v>52</v>
      </c>
      <c r="C24" s="74" t="s">
        <v>123</v>
      </c>
      <c r="D24" s="340">
        <v>108</v>
      </c>
      <c r="E24" s="340"/>
      <c r="F24" s="299">
        <v>108</v>
      </c>
      <c r="G24" s="340">
        <v>46</v>
      </c>
      <c r="H24" s="349">
        <v>62</v>
      </c>
      <c r="I24" s="215">
        <v>36</v>
      </c>
      <c r="J24" s="412"/>
      <c r="K24" s="299">
        <v>37</v>
      </c>
      <c r="L24" s="299"/>
      <c r="M24" s="402">
        <v>35</v>
      </c>
      <c r="N24" s="197"/>
    </row>
    <row r="25" spans="1:14" ht="41.25" thickBot="1">
      <c r="A25" s="220" t="s">
        <v>136</v>
      </c>
      <c r="B25" s="223" t="s">
        <v>137</v>
      </c>
      <c r="C25" s="94" t="s">
        <v>211</v>
      </c>
      <c r="D25" s="339">
        <f>SUM(D26:D27)</f>
        <v>72</v>
      </c>
      <c r="E25" s="339"/>
      <c r="F25" s="296">
        <f>SUM(F26:F27)</f>
        <v>72</v>
      </c>
      <c r="G25" s="339">
        <f>SUM(G26:G27)</f>
        <v>32</v>
      </c>
      <c r="H25" s="348">
        <f>SUM(H26:H27)</f>
        <v>40</v>
      </c>
      <c r="I25" s="209">
        <f>SUM(I26:I27)</f>
        <v>0</v>
      </c>
      <c r="J25" s="411">
        <f>SUM(J26:J27)</f>
        <v>36</v>
      </c>
      <c r="K25" s="296">
        <f>SUM(K26:K29)</f>
        <v>36</v>
      </c>
      <c r="L25" s="295">
        <f>SUM(L26:L27)</f>
        <v>0</v>
      </c>
      <c r="M25" s="421">
        <v>36</v>
      </c>
      <c r="N25" s="205">
        <f>SUM(N26:N27)</f>
        <v>36</v>
      </c>
    </row>
    <row r="26" spans="1:14" ht="15.75" thickBot="1">
      <c r="A26" s="72" t="s">
        <v>232</v>
      </c>
      <c r="B26" s="74" t="s">
        <v>236</v>
      </c>
      <c r="C26" s="74" t="s">
        <v>123</v>
      </c>
      <c r="D26" s="340">
        <v>36</v>
      </c>
      <c r="E26" s="340"/>
      <c r="F26" s="299">
        <v>36</v>
      </c>
      <c r="G26" s="340">
        <v>16</v>
      </c>
      <c r="H26" s="349">
        <v>20</v>
      </c>
      <c r="I26" s="215"/>
      <c r="J26" s="412">
        <v>36</v>
      </c>
      <c r="K26" s="299"/>
      <c r="L26" s="299"/>
      <c r="M26" s="402"/>
      <c r="N26" s="197"/>
    </row>
    <row r="27" spans="1:14" ht="15.75" thickBot="1">
      <c r="A27" s="72" t="s">
        <v>233</v>
      </c>
      <c r="B27" s="224" t="s">
        <v>250</v>
      </c>
      <c r="C27" s="74" t="s">
        <v>123</v>
      </c>
      <c r="D27" s="340">
        <v>36</v>
      </c>
      <c r="E27" s="340"/>
      <c r="F27" s="299">
        <v>36</v>
      </c>
      <c r="G27" s="350">
        <v>16</v>
      </c>
      <c r="H27" s="351">
        <v>20</v>
      </c>
      <c r="I27" s="330"/>
      <c r="J27" s="407"/>
      <c r="K27" s="302"/>
      <c r="L27" s="302"/>
      <c r="M27" s="402"/>
      <c r="N27" s="197">
        <v>36</v>
      </c>
    </row>
    <row r="28" spans="1:14" ht="15.75" thickBot="1">
      <c r="A28" s="406" t="s">
        <v>253</v>
      </c>
      <c r="B28" s="224" t="s">
        <v>254</v>
      </c>
      <c r="C28" s="74" t="s">
        <v>123</v>
      </c>
      <c r="D28" s="340">
        <v>36</v>
      </c>
      <c r="E28" s="340"/>
      <c r="F28" s="299">
        <v>36</v>
      </c>
      <c r="G28" s="350">
        <v>16</v>
      </c>
      <c r="H28" s="351">
        <v>20</v>
      </c>
      <c r="I28" s="330"/>
      <c r="J28" s="407"/>
      <c r="K28" s="302">
        <v>36</v>
      </c>
      <c r="L28" s="302"/>
      <c r="M28" s="402"/>
      <c r="N28" s="197"/>
    </row>
    <row r="29" spans="1:14" ht="15.75" thickBot="1">
      <c r="A29" s="74" t="s">
        <v>234</v>
      </c>
      <c r="B29" s="224" t="s">
        <v>246</v>
      </c>
      <c r="C29" s="74" t="s">
        <v>123</v>
      </c>
      <c r="D29" s="340">
        <v>36</v>
      </c>
      <c r="E29" s="340"/>
      <c r="F29" s="299">
        <v>36</v>
      </c>
      <c r="G29" s="350">
        <v>16</v>
      </c>
      <c r="H29" s="351">
        <v>20</v>
      </c>
      <c r="I29" s="330"/>
      <c r="J29" s="407"/>
      <c r="K29" s="302"/>
      <c r="L29" s="302"/>
      <c r="M29" s="328">
        <v>36</v>
      </c>
      <c r="N29" s="197"/>
    </row>
    <row r="30" spans="1:14" ht="15.75" thickBot="1">
      <c r="A30" s="463" t="s">
        <v>138</v>
      </c>
      <c r="B30" s="464"/>
      <c r="C30" s="230" t="s">
        <v>213</v>
      </c>
      <c r="D30" s="339">
        <f t="shared" ref="D30:L30" si="7">SUM(D31+D36)</f>
        <v>2496</v>
      </c>
      <c r="E30" s="339">
        <f t="shared" si="7"/>
        <v>372</v>
      </c>
      <c r="F30" s="296">
        <f t="shared" si="7"/>
        <v>2124</v>
      </c>
      <c r="G30" s="339">
        <f t="shared" si="7"/>
        <v>296</v>
      </c>
      <c r="H30" s="348">
        <f t="shared" si="7"/>
        <v>424</v>
      </c>
      <c r="I30" s="209">
        <f t="shared" si="7"/>
        <v>122</v>
      </c>
      <c r="J30" s="411">
        <f t="shared" si="7"/>
        <v>260</v>
      </c>
      <c r="K30" s="296">
        <f t="shared" si="7"/>
        <v>198</v>
      </c>
      <c r="L30" s="296">
        <f t="shared" si="7"/>
        <v>420</v>
      </c>
      <c r="M30" s="421">
        <f>SUM(M31+M36+M50)</f>
        <v>472</v>
      </c>
      <c r="N30" s="205">
        <f>SUM(N31+N36+N50)</f>
        <v>652</v>
      </c>
    </row>
    <row r="31" spans="1:14" ht="15.75" thickBot="1">
      <c r="A31" s="210" t="s">
        <v>139</v>
      </c>
      <c r="B31" s="149" t="s">
        <v>221</v>
      </c>
      <c r="C31" s="205" t="s">
        <v>212</v>
      </c>
      <c r="D31" s="339">
        <f t="shared" ref="D31:L31" si="8">SUM(D32:D35)</f>
        <v>252</v>
      </c>
      <c r="E31" s="339">
        <f t="shared" si="8"/>
        <v>84</v>
      </c>
      <c r="F31" s="296">
        <f t="shared" si="8"/>
        <v>168</v>
      </c>
      <c r="G31" s="339">
        <f t="shared" si="8"/>
        <v>74</v>
      </c>
      <c r="H31" s="348">
        <f t="shared" si="8"/>
        <v>94</v>
      </c>
      <c r="I31" s="209">
        <f t="shared" si="8"/>
        <v>0</v>
      </c>
      <c r="J31" s="411">
        <f t="shared" si="8"/>
        <v>36</v>
      </c>
      <c r="K31" s="296">
        <f t="shared" si="8"/>
        <v>36</v>
      </c>
      <c r="L31" s="296">
        <f t="shared" si="8"/>
        <v>60</v>
      </c>
      <c r="M31" s="421">
        <f>SUM(M32:M35)</f>
        <v>18</v>
      </c>
      <c r="N31" s="205">
        <f>SUM(N32:N35)</f>
        <v>18</v>
      </c>
    </row>
    <row r="32" spans="1:14" ht="15.75" thickBot="1">
      <c r="A32" s="72" t="s">
        <v>141</v>
      </c>
      <c r="B32" s="77" t="s">
        <v>192</v>
      </c>
      <c r="C32" s="74" t="s">
        <v>123</v>
      </c>
      <c r="D32" s="340">
        <f>E32+F32</f>
        <v>54</v>
      </c>
      <c r="E32" s="340">
        <v>18</v>
      </c>
      <c r="F32" s="299">
        <v>36</v>
      </c>
      <c r="G32" s="340">
        <v>16</v>
      </c>
      <c r="H32" s="349">
        <v>20</v>
      </c>
      <c r="I32" s="215"/>
      <c r="J32" s="412"/>
      <c r="K32" s="299"/>
      <c r="L32" s="299">
        <v>36</v>
      </c>
      <c r="M32" s="402"/>
      <c r="N32" s="197"/>
    </row>
    <row r="33" spans="1:14" ht="15.75" thickBot="1">
      <c r="A33" s="231" t="s">
        <v>142</v>
      </c>
      <c r="B33" s="219" t="s">
        <v>7</v>
      </c>
      <c r="C33" s="74" t="s">
        <v>123</v>
      </c>
      <c r="D33" s="340">
        <f>F33+E33</f>
        <v>54</v>
      </c>
      <c r="E33" s="340">
        <v>18</v>
      </c>
      <c r="F33" s="299">
        <v>36</v>
      </c>
      <c r="G33" s="340">
        <v>16</v>
      </c>
      <c r="H33" s="349">
        <v>20</v>
      </c>
      <c r="I33" s="215"/>
      <c r="J33" s="412">
        <v>36</v>
      </c>
      <c r="K33" s="299"/>
      <c r="L33" s="299"/>
      <c r="M33" s="402"/>
      <c r="N33" s="197"/>
    </row>
    <row r="34" spans="1:14" ht="15.75" thickBot="1">
      <c r="A34" s="231" t="s">
        <v>143</v>
      </c>
      <c r="B34" s="219" t="s">
        <v>6</v>
      </c>
      <c r="C34" s="74" t="s">
        <v>123</v>
      </c>
      <c r="D34" s="340">
        <f>E34+F34</f>
        <v>90</v>
      </c>
      <c r="E34" s="340">
        <v>30</v>
      </c>
      <c r="F34" s="299">
        <v>60</v>
      </c>
      <c r="G34" s="340">
        <v>26</v>
      </c>
      <c r="H34" s="349">
        <v>34</v>
      </c>
      <c r="I34" s="215"/>
      <c r="J34" s="412"/>
      <c r="K34" s="299">
        <v>36</v>
      </c>
      <c r="L34" s="299">
        <v>24</v>
      </c>
      <c r="M34" s="402"/>
      <c r="N34" s="197"/>
    </row>
    <row r="35" spans="1:14" ht="15.75" thickBot="1">
      <c r="A35" s="231" t="s">
        <v>144</v>
      </c>
      <c r="B35" s="197" t="s">
        <v>19</v>
      </c>
      <c r="C35" s="74" t="s">
        <v>123</v>
      </c>
      <c r="D35" s="340">
        <v>54</v>
      </c>
      <c r="E35" s="340">
        <v>18</v>
      </c>
      <c r="F35" s="299">
        <v>36</v>
      </c>
      <c r="G35" s="340">
        <v>16</v>
      </c>
      <c r="H35" s="349">
        <v>20</v>
      </c>
      <c r="I35" s="215"/>
      <c r="J35" s="412"/>
      <c r="K35" s="299"/>
      <c r="L35" s="299"/>
      <c r="M35" s="402">
        <v>18</v>
      </c>
      <c r="N35" s="197">
        <v>18</v>
      </c>
    </row>
    <row r="36" spans="1:14" ht="33" customHeight="1" thickBot="1">
      <c r="A36" s="232" t="s">
        <v>146</v>
      </c>
      <c r="B36" s="233" t="s">
        <v>147</v>
      </c>
      <c r="C36" s="234" t="s">
        <v>214</v>
      </c>
      <c r="D36" s="339">
        <f t="shared" ref="D36:J36" si="9">SUM(D37+D50)</f>
        <v>2244</v>
      </c>
      <c r="E36" s="339">
        <f t="shared" si="9"/>
        <v>288</v>
      </c>
      <c r="F36" s="296">
        <f t="shared" si="9"/>
        <v>1956</v>
      </c>
      <c r="G36" s="339">
        <f t="shared" si="9"/>
        <v>222</v>
      </c>
      <c r="H36" s="348">
        <f t="shared" si="9"/>
        <v>330</v>
      </c>
      <c r="I36" s="209">
        <f t="shared" si="9"/>
        <v>122</v>
      </c>
      <c r="J36" s="411">
        <f t="shared" si="9"/>
        <v>224</v>
      </c>
      <c r="K36" s="296">
        <f>SUM(K37+K43)</f>
        <v>162</v>
      </c>
      <c r="L36" s="296">
        <f>SUM(L38+L44+L46)</f>
        <v>360</v>
      </c>
      <c r="M36" s="421">
        <f>SUM(M38+M44+M46)</f>
        <v>454</v>
      </c>
      <c r="N36" s="205">
        <f>SUM(N38+N44+N46)</f>
        <v>594</v>
      </c>
    </row>
    <row r="37" spans="1:14" ht="15.75" thickBot="1">
      <c r="A37" s="235" t="s">
        <v>148</v>
      </c>
      <c r="B37" s="236" t="s">
        <v>149</v>
      </c>
      <c r="C37" s="234" t="s">
        <v>214</v>
      </c>
      <c r="D37" s="339">
        <f t="shared" ref="D37:L37" si="10">SUM(D38+D44+D46)</f>
        <v>2164</v>
      </c>
      <c r="E37" s="339">
        <f t="shared" si="10"/>
        <v>248</v>
      </c>
      <c r="F37" s="296">
        <f t="shared" si="10"/>
        <v>1916</v>
      </c>
      <c r="G37" s="339">
        <f t="shared" si="10"/>
        <v>222</v>
      </c>
      <c r="H37" s="348">
        <f t="shared" si="10"/>
        <v>290</v>
      </c>
      <c r="I37" s="209">
        <f t="shared" si="10"/>
        <v>122</v>
      </c>
      <c r="J37" s="411">
        <f t="shared" si="10"/>
        <v>224</v>
      </c>
      <c r="K37" s="296">
        <f t="shared" si="10"/>
        <v>162</v>
      </c>
      <c r="L37" s="296">
        <f t="shared" si="10"/>
        <v>360</v>
      </c>
      <c r="M37" s="421">
        <f>SUM(M38+M44+M46)</f>
        <v>454</v>
      </c>
      <c r="N37" s="205">
        <f>SUM(N38+N44+N46)</f>
        <v>594</v>
      </c>
    </row>
    <row r="38" spans="1:14" ht="39" thickBot="1">
      <c r="A38" s="237" t="s">
        <v>150</v>
      </c>
      <c r="B38" s="238" t="s">
        <v>193</v>
      </c>
      <c r="C38" s="94" t="s">
        <v>145</v>
      </c>
      <c r="D38" s="341">
        <f>SUM(D39:D43)</f>
        <v>1722</v>
      </c>
      <c r="E38" s="341">
        <f>SUM(E39:E43)</f>
        <v>118</v>
      </c>
      <c r="F38" s="305">
        <f t="shared" ref="F38:L38" si="11">SUM(F39:F43)</f>
        <v>1604</v>
      </c>
      <c r="G38" s="341">
        <f t="shared" si="11"/>
        <v>102</v>
      </c>
      <c r="H38" s="352">
        <f t="shared" si="11"/>
        <v>134</v>
      </c>
      <c r="I38" s="331">
        <f t="shared" si="11"/>
        <v>102</v>
      </c>
      <c r="J38" s="413">
        <f t="shared" si="11"/>
        <v>204</v>
      </c>
      <c r="K38" s="305">
        <f t="shared" si="11"/>
        <v>76</v>
      </c>
      <c r="L38" s="305">
        <f t="shared" si="11"/>
        <v>288</v>
      </c>
      <c r="M38" s="422">
        <f>SUM(M39:M43)</f>
        <v>394</v>
      </c>
      <c r="N38" s="358">
        <f>SUM(N39:N43)</f>
        <v>540</v>
      </c>
    </row>
    <row r="39" spans="1:14" ht="27" thickBot="1">
      <c r="A39" s="217" t="s">
        <v>151</v>
      </c>
      <c r="B39" s="218" t="s">
        <v>194</v>
      </c>
      <c r="C39" s="74" t="s">
        <v>123</v>
      </c>
      <c r="D39" s="340">
        <f>E39+F39</f>
        <v>60</v>
      </c>
      <c r="E39" s="340">
        <v>20</v>
      </c>
      <c r="F39" s="299">
        <v>40</v>
      </c>
      <c r="G39" s="340">
        <v>18</v>
      </c>
      <c r="H39" s="349">
        <v>22</v>
      </c>
      <c r="I39" s="215">
        <v>40</v>
      </c>
      <c r="J39" s="412"/>
      <c r="K39" s="299"/>
      <c r="L39" s="299"/>
      <c r="M39" s="402"/>
      <c r="N39" s="197"/>
    </row>
    <row r="40" spans="1:14" ht="39.75" thickBot="1">
      <c r="A40" s="217" t="s">
        <v>152</v>
      </c>
      <c r="B40" s="218" t="s">
        <v>195</v>
      </c>
      <c r="C40" s="204" t="s">
        <v>153</v>
      </c>
      <c r="D40" s="340">
        <f>E40+F40</f>
        <v>294</v>
      </c>
      <c r="E40" s="340">
        <v>98</v>
      </c>
      <c r="F40" s="299">
        <v>196</v>
      </c>
      <c r="G40" s="340">
        <v>84</v>
      </c>
      <c r="H40" s="349">
        <v>112</v>
      </c>
      <c r="I40" s="215">
        <v>26</v>
      </c>
      <c r="J40" s="412">
        <v>60</v>
      </c>
      <c r="K40" s="299">
        <v>40</v>
      </c>
      <c r="L40" s="299"/>
      <c r="M40" s="402">
        <v>34</v>
      </c>
      <c r="N40" s="197">
        <v>36</v>
      </c>
    </row>
    <row r="41" spans="1:14" ht="15.75" thickBot="1">
      <c r="A41" s="74" t="s">
        <v>155</v>
      </c>
      <c r="B41" s="218" t="s">
        <v>196</v>
      </c>
      <c r="C41" s="326" t="s">
        <v>154</v>
      </c>
      <c r="D41" s="340">
        <v>72</v>
      </c>
      <c r="E41" s="340"/>
      <c r="F41" s="299">
        <v>72</v>
      </c>
      <c r="G41" s="197"/>
      <c r="H41" s="325"/>
      <c r="I41" s="215">
        <v>36</v>
      </c>
      <c r="J41" s="412">
        <v>36</v>
      </c>
      <c r="K41" s="299"/>
      <c r="L41" s="299"/>
      <c r="M41" s="402"/>
      <c r="N41" s="197"/>
    </row>
    <row r="42" spans="1:14" ht="39.75" thickBot="1">
      <c r="A42" s="74" t="s">
        <v>156</v>
      </c>
      <c r="B42" s="218" t="s">
        <v>195</v>
      </c>
      <c r="C42" s="326" t="s">
        <v>154</v>
      </c>
      <c r="D42" s="340">
        <v>612</v>
      </c>
      <c r="E42" s="340"/>
      <c r="F42" s="299">
        <v>612</v>
      </c>
      <c r="G42" s="197"/>
      <c r="H42" s="325"/>
      <c r="I42" s="215"/>
      <c r="J42" s="412">
        <v>108</v>
      </c>
      <c r="K42" s="299">
        <v>36</v>
      </c>
      <c r="L42" s="299">
        <v>72</v>
      </c>
      <c r="M42" s="423">
        <v>360</v>
      </c>
      <c r="N42" s="215">
        <v>36</v>
      </c>
    </row>
    <row r="43" spans="1:14" ht="27" thickBot="1">
      <c r="A43" s="74" t="s">
        <v>157</v>
      </c>
      <c r="B43" s="218" t="s">
        <v>197</v>
      </c>
      <c r="C43" s="326" t="s">
        <v>154</v>
      </c>
      <c r="D43" s="340">
        <v>684</v>
      </c>
      <c r="E43" s="340"/>
      <c r="F43" s="299">
        <v>684</v>
      </c>
      <c r="G43" s="197"/>
      <c r="H43" s="325"/>
      <c r="I43" s="215"/>
      <c r="J43" s="412"/>
      <c r="K43" s="299"/>
      <c r="L43" s="299">
        <v>216</v>
      </c>
      <c r="M43" s="402"/>
      <c r="N43" s="197">
        <v>468</v>
      </c>
    </row>
    <row r="44" spans="1:14" ht="26.25" thickBot="1">
      <c r="A44" s="242" t="s">
        <v>158</v>
      </c>
      <c r="B44" s="238" t="s">
        <v>165</v>
      </c>
      <c r="C44" s="243" t="s">
        <v>145</v>
      </c>
      <c r="D44" s="342">
        <f t="shared" ref="D44:L44" si="12">SUM(D45:D45)</f>
        <v>298</v>
      </c>
      <c r="E44" s="342">
        <f t="shared" si="12"/>
        <v>94</v>
      </c>
      <c r="F44" s="307">
        <f t="shared" si="12"/>
        <v>204</v>
      </c>
      <c r="G44" s="244">
        <f t="shared" si="12"/>
        <v>88</v>
      </c>
      <c r="H44" s="245">
        <f t="shared" si="12"/>
        <v>116</v>
      </c>
      <c r="I44" s="332">
        <f t="shared" si="12"/>
        <v>20</v>
      </c>
      <c r="J44" s="414">
        <f t="shared" si="12"/>
        <v>20</v>
      </c>
      <c r="K44" s="307">
        <f t="shared" si="12"/>
        <v>50</v>
      </c>
      <c r="L44" s="307">
        <f t="shared" si="12"/>
        <v>0</v>
      </c>
      <c r="M44" s="424">
        <f>SUM(M45:M45)</f>
        <v>60</v>
      </c>
      <c r="N44" s="237">
        <f>SUM(N45:N45)</f>
        <v>54</v>
      </c>
    </row>
    <row r="45" spans="1:14" ht="27" thickBot="1">
      <c r="A45" s="217" t="s">
        <v>159</v>
      </c>
      <c r="B45" s="218" t="s">
        <v>198</v>
      </c>
      <c r="C45" s="204" t="s">
        <v>153</v>
      </c>
      <c r="D45" s="340">
        <f>E45+F45</f>
        <v>298</v>
      </c>
      <c r="E45" s="340">
        <v>94</v>
      </c>
      <c r="F45" s="299">
        <v>204</v>
      </c>
      <c r="G45" s="197">
        <v>88</v>
      </c>
      <c r="H45" s="325">
        <v>116</v>
      </c>
      <c r="I45" s="215">
        <v>20</v>
      </c>
      <c r="J45" s="412">
        <v>20</v>
      </c>
      <c r="K45" s="299">
        <v>50</v>
      </c>
      <c r="L45" s="299"/>
      <c r="M45" s="402">
        <v>60</v>
      </c>
      <c r="N45" s="197">
        <v>54</v>
      </c>
    </row>
    <row r="46" spans="1:14" ht="39" thickBot="1">
      <c r="A46" s="242" t="s">
        <v>161</v>
      </c>
      <c r="B46" s="238" t="s">
        <v>199</v>
      </c>
      <c r="C46" s="251" t="s">
        <v>120</v>
      </c>
      <c r="D46" s="342">
        <f t="shared" ref="D46:L46" si="13">SUM(D47:D49)</f>
        <v>144</v>
      </c>
      <c r="E46" s="342">
        <f t="shared" si="13"/>
        <v>36</v>
      </c>
      <c r="F46" s="307">
        <f t="shared" si="13"/>
        <v>108</v>
      </c>
      <c r="G46" s="244">
        <f t="shared" si="13"/>
        <v>32</v>
      </c>
      <c r="H46" s="245">
        <f t="shared" si="13"/>
        <v>40</v>
      </c>
      <c r="I46" s="332">
        <f t="shared" si="13"/>
        <v>0</v>
      </c>
      <c r="J46" s="414">
        <f t="shared" si="13"/>
        <v>0</v>
      </c>
      <c r="K46" s="307">
        <f t="shared" si="13"/>
        <v>36</v>
      </c>
      <c r="L46" s="307">
        <f t="shared" si="13"/>
        <v>72</v>
      </c>
      <c r="M46" s="425">
        <f>SUM(M47:M49)</f>
        <v>0</v>
      </c>
      <c r="N46" s="75">
        <f>SUM(N47:N49)</f>
        <v>0</v>
      </c>
    </row>
    <row r="47" spans="1:14" ht="25.5" thickBot="1">
      <c r="A47" s="217" t="s">
        <v>162</v>
      </c>
      <c r="B47" s="253" t="s">
        <v>200</v>
      </c>
      <c r="C47" s="74" t="s">
        <v>123</v>
      </c>
      <c r="D47" s="340">
        <f>E47+F47</f>
        <v>54</v>
      </c>
      <c r="E47" s="340">
        <v>18</v>
      </c>
      <c r="F47" s="299">
        <v>36</v>
      </c>
      <c r="G47" s="197">
        <v>16</v>
      </c>
      <c r="H47" s="325">
        <v>20</v>
      </c>
      <c r="I47" s="215"/>
      <c r="J47" s="412"/>
      <c r="K47" s="299">
        <v>36</v>
      </c>
      <c r="L47" s="299"/>
      <c r="M47" s="402"/>
      <c r="N47" s="197"/>
    </row>
    <row r="48" spans="1:14" ht="25.5" thickBot="1">
      <c r="A48" s="217" t="s">
        <v>163</v>
      </c>
      <c r="B48" s="253" t="s">
        <v>201</v>
      </c>
      <c r="C48" s="74" t="s">
        <v>123</v>
      </c>
      <c r="D48" s="340">
        <f>E48+F48</f>
        <v>54</v>
      </c>
      <c r="E48" s="340">
        <v>18</v>
      </c>
      <c r="F48" s="299">
        <v>36</v>
      </c>
      <c r="G48" s="197">
        <v>16</v>
      </c>
      <c r="H48" s="325">
        <v>20</v>
      </c>
      <c r="I48" s="215"/>
      <c r="J48" s="412"/>
      <c r="K48" s="299"/>
      <c r="L48" s="299">
        <v>36</v>
      </c>
      <c r="M48" s="402"/>
      <c r="N48" s="197"/>
    </row>
    <row r="49" spans="1:14" ht="15.75" thickBot="1">
      <c r="A49" s="74" t="s">
        <v>164</v>
      </c>
      <c r="B49" s="217" t="s">
        <v>202</v>
      </c>
      <c r="C49" s="197" t="s">
        <v>154</v>
      </c>
      <c r="D49" s="340">
        <v>36</v>
      </c>
      <c r="E49" s="340"/>
      <c r="F49" s="299">
        <v>36</v>
      </c>
      <c r="G49" s="197"/>
      <c r="H49" s="325"/>
      <c r="I49" s="215"/>
      <c r="J49" s="412"/>
      <c r="K49" s="299"/>
      <c r="L49" s="299">
        <v>36</v>
      </c>
      <c r="M49" s="402"/>
      <c r="N49" s="197"/>
    </row>
    <row r="50" spans="1:14" ht="15.75" thickBot="1">
      <c r="A50" s="254" t="s">
        <v>166</v>
      </c>
      <c r="B50" s="254" t="s">
        <v>167</v>
      </c>
      <c r="C50" s="255" t="s">
        <v>168</v>
      </c>
      <c r="D50" s="343">
        <v>80</v>
      </c>
      <c r="E50" s="343">
        <v>40</v>
      </c>
      <c r="F50" s="323">
        <v>40</v>
      </c>
      <c r="G50" s="256">
        <v>0</v>
      </c>
      <c r="H50" s="257">
        <v>40</v>
      </c>
      <c r="I50" s="333"/>
      <c r="J50" s="404"/>
      <c r="K50" s="299"/>
      <c r="L50" s="299"/>
      <c r="M50" s="425"/>
      <c r="N50" s="77">
        <v>40</v>
      </c>
    </row>
    <row r="51" spans="1:14" ht="15.75" thickBot="1">
      <c r="A51" s="465" t="s">
        <v>169</v>
      </c>
      <c r="B51" s="466"/>
      <c r="C51" s="258"/>
      <c r="D51" s="344">
        <f t="shared" ref="D51:J51" si="14">SUM(D30+D6)</f>
        <v>4476</v>
      </c>
      <c r="E51" s="344">
        <f t="shared" si="14"/>
        <v>372</v>
      </c>
      <c r="F51" s="310">
        <f t="shared" si="14"/>
        <v>4104</v>
      </c>
      <c r="G51" s="258">
        <f t="shared" si="14"/>
        <v>1128</v>
      </c>
      <c r="H51" s="329">
        <f t="shared" si="14"/>
        <v>1572</v>
      </c>
      <c r="I51" s="259">
        <f t="shared" si="14"/>
        <v>612</v>
      </c>
      <c r="J51" s="415">
        <f t="shared" si="14"/>
        <v>828</v>
      </c>
      <c r="K51" s="310">
        <v>612</v>
      </c>
      <c r="L51" s="310">
        <f>SUM(L30+L6)</f>
        <v>792</v>
      </c>
      <c r="M51" s="426">
        <v>612</v>
      </c>
      <c r="N51" s="258">
        <f>SUM(N30+N6)</f>
        <v>720</v>
      </c>
    </row>
    <row r="52" spans="1:14" ht="15.75" thickBot="1">
      <c r="A52" s="260" t="s">
        <v>170</v>
      </c>
      <c r="B52" s="261"/>
      <c r="C52" s="262"/>
      <c r="D52" s="345"/>
      <c r="E52" s="345"/>
      <c r="F52" s="315">
        <v>4176</v>
      </c>
      <c r="G52" s="262"/>
      <c r="H52" s="264"/>
      <c r="I52" s="618">
        <f>SUM(I51:J51)</f>
        <v>1440</v>
      </c>
      <c r="J52" s="619"/>
      <c r="K52" s="620">
        <v>1404</v>
      </c>
      <c r="L52" s="587"/>
      <c r="M52" s="616">
        <f>SUM(M51:N51)</f>
        <v>1332</v>
      </c>
      <c r="N52" s="561"/>
    </row>
    <row r="53" spans="1:14" ht="15.75" thickBot="1">
      <c r="A53" s="254" t="s">
        <v>171</v>
      </c>
      <c r="B53" s="265" t="s">
        <v>172</v>
      </c>
      <c r="C53" s="255"/>
      <c r="D53" s="346"/>
      <c r="E53" s="346"/>
      <c r="F53" s="312">
        <v>720</v>
      </c>
      <c r="G53" s="267"/>
      <c r="H53" s="268"/>
      <c r="I53" s="334">
        <v>36</v>
      </c>
      <c r="J53" s="416">
        <v>144</v>
      </c>
      <c r="K53" s="312">
        <v>36</v>
      </c>
      <c r="L53" s="312">
        <v>108</v>
      </c>
      <c r="M53" s="398">
        <v>360</v>
      </c>
      <c r="N53" s="266">
        <v>36</v>
      </c>
    </row>
    <row r="54" spans="1:14" ht="15.75" thickBot="1">
      <c r="A54" s="254" t="s">
        <v>173</v>
      </c>
      <c r="B54" s="272" t="s">
        <v>174</v>
      </c>
      <c r="C54" s="255"/>
      <c r="D54" s="346"/>
      <c r="E54" s="346"/>
      <c r="F54" s="315">
        <v>684</v>
      </c>
      <c r="G54" s="262"/>
      <c r="H54" s="264"/>
      <c r="I54" s="335"/>
      <c r="J54" s="405"/>
      <c r="K54" s="315"/>
      <c r="L54" s="315">
        <v>216</v>
      </c>
      <c r="M54" s="121"/>
      <c r="N54" s="336">
        <v>468</v>
      </c>
    </row>
    <row r="55" spans="1:14" ht="15.75" thickBot="1">
      <c r="A55" s="74" t="s">
        <v>175</v>
      </c>
      <c r="B55" s="262" t="s">
        <v>176</v>
      </c>
      <c r="C55" s="255"/>
      <c r="D55" s="346"/>
      <c r="E55" s="346"/>
      <c r="F55" s="315" t="s">
        <v>222</v>
      </c>
      <c r="G55" s="255"/>
      <c r="H55" s="275"/>
      <c r="I55" s="337"/>
      <c r="J55" s="417"/>
      <c r="K55" s="621" t="s">
        <v>220</v>
      </c>
      <c r="L55" s="622"/>
      <c r="M55" s="574" t="s">
        <v>177</v>
      </c>
      <c r="N55" s="562"/>
    </row>
    <row r="56" spans="1:14" ht="27.75" thickBot="1">
      <c r="A56" s="265" t="s">
        <v>179</v>
      </c>
      <c r="B56" s="276" t="s">
        <v>180</v>
      </c>
      <c r="C56" s="255"/>
      <c r="D56" s="346"/>
      <c r="E56" s="346"/>
      <c r="F56" s="315" t="s">
        <v>177</v>
      </c>
      <c r="G56" s="255"/>
      <c r="H56" s="275"/>
      <c r="I56" s="338"/>
      <c r="J56" s="129"/>
      <c r="K56" s="429"/>
      <c r="L56" s="430"/>
      <c r="M56" s="399"/>
      <c r="N56" s="263" t="s">
        <v>177</v>
      </c>
    </row>
    <row r="57" spans="1:14" ht="15.75" thickBot="1">
      <c r="A57" s="493" t="s">
        <v>181</v>
      </c>
      <c r="B57" s="494"/>
      <c r="C57" s="494"/>
      <c r="D57" s="494"/>
      <c r="E57" s="494"/>
      <c r="F57" s="494"/>
      <c r="G57" s="494"/>
      <c r="H57" s="494"/>
      <c r="I57" s="255"/>
      <c r="J57" s="275"/>
      <c r="K57" s="321"/>
      <c r="L57" s="321"/>
      <c r="M57" s="403"/>
      <c r="N57" s="255"/>
    </row>
    <row r="58" spans="1:14" ht="15.75" thickBot="1">
      <c r="A58" s="493" t="s">
        <v>182</v>
      </c>
      <c r="B58" s="494"/>
      <c r="C58" s="494"/>
      <c r="D58" s="494"/>
      <c r="E58" s="494"/>
      <c r="F58" s="494"/>
      <c r="G58" s="494"/>
      <c r="H58" s="494"/>
      <c r="I58" s="623">
        <v>5</v>
      </c>
      <c r="J58" s="624"/>
      <c r="K58" s="625">
        <v>4</v>
      </c>
      <c r="L58" s="585"/>
      <c r="M58" s="624">
        <v>11</v>
      </c>
      <c r="N58" s="569"/>
    </row>
    <row r="59" spans="1:14" ht="15.75" thickBot="1">
      <c r="A59" s="493" t="s">
        <v>183</v>
      </c>
      <c r="B59" s="494"/>
      <c r="C59" s="494"/>
      <c r="D59" s="494"/>
      <c r="E59" s="494"/>
      <c r="F59" s="494"/>
      <c r="G59" s="494"/>
      <c r="H59" s="494"/>
      <c r="I59" s="623">
        <v>0</v>
      </c>
      <c r="J59" s="624"/>
      <c r="K59" s="625">
        <v>6</v>
      </c>
      <c r="L59" s="585"/>
      <c r="M59" s="624">
        <v>13</v>
      </c>
      <c r="N59" s="569"/>
    </row>
    <row r="60" spans="1:14" ht="15.75" thickBot="1">
      <c r="A60" s="490" t="s">
        <v>185</v>
      </c>
      <c r="B60" s="491"/>
      <c r="C60" s="491"/>
      <c r="D60" s="491"/>
      <c r="E60" s="491"/>
      <c r="F60" s="491"/>
      <c r="G60" s="491"/>
      <c r="H60" s="491"/>
      <c r="I60" s="623">
        <v>5</v>
      </c>
      <c r="J60" s="624"/>
      <c r="K60" s="625">
        <v>5</v>
      </c>
      <c r="L60" s="585"/>
      <c r="M60" s="624">
        <v>2</v>
      </c>
      <c r="N60" s="569"/>
    </row>
    <row r="61" spans="1:14" ht="15.75" thickBot="1">
      <c r="A61" s="490" t="s">
        <v>186</v>
      </c>
      <c r="B61" s="491"/>
      <c r="C61" s="491"/>
      <c r="D61" s="491"/>
      <c r="E61" s="491"/>
      <c r="F61" s="491"/>
      <c r="G61" s="491"/>
      <c r="H61" s="491"/>
      <c r="I61" s="623">
        <v>0</v>
      </c>
      <c r="J61" s="624"/>
      <c r="K61" s="625">
        <v>4</v>
      </c>
      <c r="L61" s="585"/>
      <c r="M61" s="624">
        <v>4</v>
      </c>
      <c r="N61" s="569"/>
    </row>
    <row r="62" spans="1:14">
      <c r="A62" s="472"/>
      <c r="B62" s="472"/>
      <c r="C62" s="472"/>
      <c r="D62" s="472"/>
      <c r="E62" s="472"/>
      <c r="F62" s="472"/>
      <c r="G62" s="472"/>
      <c r="H62" s="472"/>
      <c r="I62" s="472"/>
      <c r="J62" s="472"/>
      <c r="K62" s="472"/>
      <c r="L62" s="472"/>
      <c r="M62" s="472"/>
      <c r="N62" s="472"/>
    </row>
    <row r="63" spans="1:14">
      <c r="A63" s="282"/>
      <c r="B63" s="283" t="s">
        <v>18</v>
      </c>
      <c r="C63" s="282"/>
      <c r="D63" s="282"/>
      <c r="E63" s="282"/>
      <c r="F63" s="281"/>
      <c r="G63" s="142"/>
      <c r="H63" s="142"/>
      <c r="I63" s="142"/>
      <c r="J63" s="142"/>
      <c r="K63" s="142"/>
      <c r="L63" s="142"/>
      <c r="M63" s="142"/>
      <c r="N63" s="142"/>
    </row>
    <row r="64" spans="1:14">
      <c r="A64" s="592" t="s">
        <v>207</v>
      </c>
      <c r="B64" s="592"/>
      <c r="C64" s="592"/>
      <c r="D64" s="592"/>
      <c r="E64" s="592"/>
      <c r="F64" s="592"/>
      <c r="G64" s="592"/>
      <c r="H64" s="592"/>
      <c r="I64" s="592"/>
      <c r="J64" s="592"/>
      <c r="K64" s="592"/>
      <c r="L64" s="592"/>
      <c r="M64" s="592"/>
      <c r="N64" s="592"/>
    </row>
    <row r="65" spans="1:14">
      <c r="A65" s="327"/>
      <c r="B65" s="582" t="s">
        <v>204</v>
      </c>
      <c r="C65" s="582"/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142"/>
    </row>
    <row r="66" spans="1:14">
      <c r="A66" s="327"/>
      <c r="B66" s="583" t="s">
        <v>205</v>
      </c>
      <c r="C66" s="583"/>
      <c r="D66" s="583"/>
      <c r="E66" s="583"/>
      <c r="F66" s="583"/>
      <c r="G66" s="583"/>
      <c r="H66" s="583"/>
      <c r="I66" s="583"/>
      <c r="J66" s="583"/>
      <c r="K66" s="583"/>
      <c r="L66" s="583"/>
      <c r="M66" s="583"/>
      <c r="N66" s="142"/>
    </row>
    <row r="67" spans="1:14">
      <c r="A67" s="327"/>
      <c r="B67" s="583" t="s">
        <v>76</v>
      </c>
      <c r="C67" s="583"/>
      <c r="D67" s="583"/>
      <c r="E67" s="583"/>
      <c r="F67" s="583"/>
      <c r="G67" s="583"/>
      <c r="H67" s="583"/>
      <c r="I67" s="583"/>
      <c r="J67" s="583"/>
      <c r="K67" s="583"/>
      <c r="L67" s="583"/>
      <c r="M67" s="583"/>
      <c r="N67" s="142"/>
    </row>
    <row r="68" spans="1:14">
      <c r="A68" s="324"/>
      <c r="B68" s="482" t="s">
        <v>77</v>
      </c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142"/>
    </row>
    <row r="69" spans="1:14">
      <c r="A69" s="324"/>
      <c r="B69" s="482" t="s">
        <v>190</v>
      </c>
      <c r="C69" s="482"/>
      <c r="D69" s="482"/>
      <c r="E69" s="482"/>
      <c r="F69" s="482"/>
      <c r="G69" s="482"/>
      <c r="H69" s="482"/>
      <c r="I69" s="482"/>
      <c r="J69" s="482"/>
      <c r="K69" s="482"/>
      <c r="L69" s="482"/>
      <c r="M69" s="142"/>
      <c r="N69" s="142"/>
    </row>
    <row r="70" spans="1:14">
      <c r="A70" s="324"/>
      <c r="B70" s="482" t="s">
        <v>191</v>
      </c>
      <c r="C70" s="482"/>
      <c r="D70" s="482"/>
      <c r="E70" s="482"/>
      <c r="F70" s="482"/>
      <c r="G70" s="482"/>
      <c r="H70" s="482"/>
      <c r="I70" s="482"/>
      <c r="J70" s="482"/>
      <c r="K70" s="482"/>
      <c r="L70" s="482"/>
      <c r="M70" s="482"/>
      <c r="N70" s="142"/>
    </row>
    <row r="71" spans="1:14">
      <c r="A71" s="482"/>
      <c r="B71" s="482"/>
      <c r="C71" s="482"/>
      <c r="D71" s="482"/>
      <c r="E71" s="482"/>
      <c r="F71" s="482"/>
      <c r="G71" s="482"/>
      <c r="H71" s="482"/>
      <c r="I71" s="482"/>
      <c r="J71" s="482"/>
      <c r="K71" s="482"/>
      <c r="L71" s="482"/>
      <c r="M71" s="482"/>
      <c r="N71" s="142"/>
    </row>
  </sheetData>
  <mergeCells count="47">
    <mergeCell ref="B70:M70"/>
    <mergeCell ref="A71:M71"/>
    <mergeCell ref="A62:N62"/>
    <mergeCell ref="A64:N64"/>
    <mergeCell ref="B65:M65"/>
    <mergeCell ref="B66:M66"/>
    <mergeCell ref="B67:M67"/>
    <mergeCell ref="B68:M68"/>
    <mergeCell ref="A61:H61"/>
    <mergeCell ref="I61:J61"/>
    <mergeCell ref="K61:L61"/>
    <mergeCell ref="M61:N61"/>
    <mergeCell ref="B69:L69"/>
    <mergeCell ref="A59:H59"/>
    <mergeCell ref="I59:J59"/>
    <mergeCell ref="K59:L59"/>
    <mergeCell ref="M59:N59"/>
    <mergeCell ref="A60:H60"/>
    <mergeCell ref="I60:J60"/>
    <mergeCell ref="K60:L60"/>
    <mergeCell ref="M60:N60"/>
    <mergeCell ref="M55:N55"/>
    <mergeCell ref="A57:H57"/>
    <mergeCell ref="A58:H58"/>
    <mergeCell ref="I58:J58"/>
    <mergeCell ref="K58:L58"/>
    <mergeCell ref="M58:N58"/>
    <mergeCell ref="A30:B30"/>
    <mergeCell ref="A51:B51"/>
    <mergeCell ref="I52:J52"/>
    <mergeCell ref="K52:L52"/>
    <mergeCell ref="K55:L55"/>
    <mergeCell ref="M52:N52"/>
    <mergeCell ref="M2:N2"/>
    <mergeCell ref="F3:F4"/>
    <mergeCell ref="G3:H3"/>
    <mergeCell ref="C8:C9"/>
    <mergeCell ref="A1:A4"/>
    <mergeCell ref="B1:B4"/>
    <mergeCell ref="C1:C4"/>
    <mergeCell ref="D1:H1"/>
    <mergeCell ref="I1:N1"/>
    <mergeCell ref="D2:D4"/>
    <mergeCell ref="E2:E4"/>
    <mergeCell ref="F2:H2"/>
    <mergeCell ref="I2:J2"/>
    <mergeCell ref="K2:L2"/>
  </mergeCells>
  <printOptions horizontalCentered="1" verticalCentered="1"/>
  <pageMargins left="0" right="0" top="0.39370078740157483" bottom="0.19685039370078741" header="0" footer="0"/>
  <pageSetup paperSize="9" scale="99" orientation="landscape" r:id="rId1"/>
  <rowBreaks count="2" manualBreakCount="2">
    <brk id="29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2016 - 1 группа</vt:lpstr>
      <vt:lpstr>1 группа</vt:lpstr>
      <vt:lpstr>2013-2014</vt:lpstr>
      <vt:lpstr>2013-2014 (2)</vt:lpstr>
      <vt:lpstr>2015-2016</vt:lpstr>
      <vt:lpstr>2018-2021</vt:lpstr>
      <vt:lpstr>2019-2022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2019-09-03T05:23:49Z</cp:lastPrinted>
  <dcterms:created xsi:type="dcterms:W3CDTF">2010-05-06T02:40:37Z</dcterms:created>
  <dcterms:modified xsi:type="dcterms:W3CDTF">2020-12-09T10:57:44Z</dcterms:modified>
</cp:coreProperties>
</file>